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4065" activeTab="2"/>
  </bookViews>
  <sheets>
    <sheet name="Krycí list" sheetId="1" r:id="rId1"/>
    <sheet name="Rekapitulace" sheetId="2" r:id="rId2"/>
    <sheet name="100 stavbení" sheetId="3" r:id="rId3"/>
    <sheet name="200ZT" sheetId="6" r:id="rId4"/>
    <sheet name="410 PS" sheetId="4" r:id="rId5"/>
    <sheet name="700 MaR" sheetId="5" r:id="rId6"/>
  </sheets>
  <externalReferences>
    <externalReference r:id="rId7"/>
    <externalReference r:id="rId8"/>
    <externalReference r:id="rId9"/>
  </externalReferences>
  <definedNames>
    <definedName name="\dfgvf">[1]Rekapitulace!#REF!</definedName>
    <definedName name="agfg">'[1]100-stav.část'!#REF!</definedName>
    <definedName name="aghabh">'[1]100-stav.část'!#REF!</definedName>
    <definedName name="agvfvg">'[2]Krycí list'!$C$4</definedName>
    <definedName name="arfgfr" localSheetId="5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asbg">[1]Rekapitulace!#REF!</definedName>
    <definedName name="bbbvfgbnf">#REF!</definedName>
    <definedName name="bgbgb">#REF!</definedName>
    <definedName name="bgbgbfg">'[1]100-stav.část'!#REF!</definedName>
    <definedName name="bgbhgb">'[1]100-stav.část'!#REF!</definedName>
    <definedName name="bgsdfb" localSheetId="5">[1]Rekapitulace!#REF!</definedName>
    <definedName name="bgsdfb">[1]Rekapitulace!#REF!</definedName>
    <definedName name="bgvsgbf">[1]Rekapitulace!#REF!</definedName>
    <definedName name="bhgfbhg">'[1]100-stav.část'!#REF!</definedName>
    <definedName name="bhnbn">#REF!</definedName>
    <definedName name="bsfgbb">#REF!</definedName>
    <definedName name="cgfdj" localSheetId="5">[1]Rekapitulace!#REF!</definedName>
    <definedName name="cgfdj">[1]Rekapitulace!#REF!</definedName>
    <definedName name="cisloobjektu" localSheetId="3">'[3]Krycí list'!$A$4</definedName>
    <definedName name="cisloobjektu" localSheetId="4">'[1]Krycí list'!$A$4</definedName>
    <definedName name="cisloobjektu" localSheetId="5">'[1]Krycí list'!$A$4</definedName>
    <definedName name="cisloobjektu">'Krycí list'!$A$4</definedName>
    <definedName name="cislostavby" localSheetId="3">'[3]Krycí list'!$A$6</definedName>
    <definedName name="cislostavby" localSheetId="4">'[1]Krycí list'!$A$6</definedName>
    <definedName name="cislostavby" localSheetId="5">'[1]Krycí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fjzd" localSheetId="5">[1]Rekapitulace!#REF!</definedName>
    <definedName name="dfjzd">[1]Rekapitulace!#REF!</definedName>
    <definedName name="dfvgava">#REF!</definedName>
    <definedName name="dghh">[1]Rekapitulace!$E$16</definedName>
    <definedName name="dhgfnh">[1]Rekapitulace!$I$16</definedName>
    <definedName name="dhnhdgn">[1]Rekapitulace!#REF!</definedName>
    <definedName name="Dil">Rekapitulace!$A$6</definedName>
    <definedName name="Dodavka" localSheetId="3">[3]Rekapitulace!$G$9</definedName>
    <definedName name="Dodavka" localSheetId="4">[1]Rekapitulace!$G$14</definedName>
    <definedName name="Dodavka" localSheetId="5">[1]Rekapitulace!$G$15</definedName>
    <definedName name="Dodavka">Rekapitulace!$G$30</definedName>
    <definedName name="Dodavka0" localSheetId="3">'200ZT'!#REF!</definedName>
    <definedName name="Dodavka0" localSheetId="4">'410 PS'!#REF!</definedName>
    <definedName name="Dodavka0" localSheetId="5">'700 MaR'!#REF!</definedName>
    <definedName name="Dodavka0">'100 stavbení'!#REF!</definedName>
    <definedName name="drgs" localSheetId="5">'[1]100-stav.část'!#REF!</definedName>
    <definedName name="drgs">'[1]100-stav.část'!#REF!</definedName>
    <definedName name="dvbadfv">[1]Rekapitulace!#REF!</definedName>
    <definedName name="ergaerta">'[1]100-stav.část'!#REF!</definedName>
    <definedName name="ertf">#REF!</definedName>
    <definedName name="fbfb">'[1]Krycí list'!$G$7</definedName>
    <definedName name="fbgd">#REF!</definedName>
    <definedName name="fda\b">#REF!</definedName>
    <definedName name="fdf">#REF!</definedName>
    <definedName name="fdgd">#REF!</definedName>
    <definedName name="fdgdf">#REF!</definedName>
    <definedName name="fdgjd" localSheetId="5">'[1]100-stav.část'!#REF!</definedName>
    <definedName name="fdgjd">'[1]100-stav.část'!#REF!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e">#REF!</definedName>
    <definedName name="fgegfa">#REF!</definedName>
    <definedName name="fghb">[1]Rekapitulace!$E$13</definedName>
    <definedName name="fghfg">#REF!</definedName>
    <definedName name="fghgf">#REF!</definedName>
    <definedName name="fghsfgh">#REF!</definedName>
    <definedName name="fgreg">[2]Rekapitulace!$F$29</definedName>
    <definedName name="fhf">[1]Rekapitulace!#REF!</definedName>
    <definedName name="fngn">'[1]Krycí list'!$A$6</definedName>
    <definedName name="fsghsfghb">#REF!</definedName>
    <definedName name="FVGFVG">[2]Rekapitulace!#REF!</definedName>
    <definedName name="g">#REF!</definedName>
    <definedName name="gaa">[2]Rekapitulace!$E$29</definedName>
    <definedName name="gabgadg">'[2]100 stavební'!#REF!</definedName>
    <definedName name="gabgetg">[1]Rekapitulace!#REF!</definedName>
    <definedName name="gabgha">'[2]100 stavební'!#REF!</definedName>
    <definedName name="gahba">'[2]100 stavební'!#REF!</definedName>
    <definedName name="gb">[1]Rekapitulace!#REF!</definedName>
    <definedName name="gbfgbgfb">[1]Rekapitulace!#REF!</definedName>
    <definedName name="gbhsfb">[1]Rekapitulace!#REF!</definedName>
    <definedName name="gbnfgbndfgb">'[1]100-stav.část'!#REF!</definedName>
    <definedName name="gbsbhsf">[1]Rekapitulace!#REF!</definedName>
    <definedName name="gea">#REF!</definedName>
    <definedName name="gefga">#REF!</definedName>
    <definedName name="ger">#REF!</definedName>
    <definedName name="gfbs">#REF!</definedName>
    <definedName name="gfeg">#REF!</definedName>
    <definedName name="gfg">#REF!</definedName>
    <definedName name="gfgda">'[1]100-stav.část'!#REF!</definedName>
    <definedName name="gfgf">'[2]Krycí list'!$G$7</definedName>
    <definedName name="gfhgffhb">#REF!</definedName>
    <definedName name="gfhghsh">#REF!</definedName>
    <definedName name="gfhsfh">#REF!</definedName>
    <definedName name="gfhsg">#REF!</definedName>
    <definedName name="GFRFGVASDVF">[2]Rekapitulace!#REF!</definedName>
    <definedName name="ggtgh">#REF!</definedName>
    <definedName name="ggtgt">[1]Rekapitulace!#REF!</definedName>
    <definedName name="ghabh">[1]Rekapitulace!#REF!</definedName>
    <definedName name="ghagha">'[1]100-stav.část'!#REF!</definedName>
    <definedName name="ghb">[1]Rekapitulace!$F$16</definedName>
    <definedName name="ghdgnhh">'[1]100-stav.část'!#REF!</definedName>
    <definedName name="ghfgfxhjgf" localSheetId="5">[1]Rekapitulace!#REF!</definedName>
    <definedName name="ghfgfxhjgf">[1]Rekapitulace!#REF!</definedName>
    <definedName name="ghfghfb">#REF!</definedName>
    <definedName name="ghgh">'[1]100-stav.část'!#REF!</definedName>
    <definedName name="ghh">#REF!</definedName>
    <definedName name="ghhasg">[2]Rekapitulace!$I$29</definedName>
    <definedName name="ghn">[1]Rekapitulace!#REF!</definedName>
    <definedName name="ghnhgnhdg">'[1]100-stav.část'!#REF!</definedName>
    <definedName name="ghsghsfg">#REF!</definedName>
    <definedName name="gjtj" localSheetId="5">'[1]100-stav.část'!#REF!</definedName>
    <definedName name="gjtj">'[1]100-stav.část'!#REF!</definedName>
    <definedName name="grtbh">[1]Rekapitulace!$I$13</definedName>
    <definedName name="gsdfbs" localSheetId="5">[1]Rekapitulace!#REF!</definedName>
    <definedName name="gsdfbs">[1]Rekapitulace!#REF!</definedName>
    <definedName name="GVFVA">[2]Rekapitulace!#REF!</definedName>
    <definedName name="gvfvg">'[2]Krycí list'!$C$6</definedName>
    <definedName name="gvfvgfa">[2]Rekapitulace!$H$36</definedName>
    <definedName name="gw">[1]Rekapitulace!$H$20</definedName>
    <definedName name="hb">'[1]100-stav.část'!#REF!</definedName>
    <definedName name="hbdhnhn">'[1]100-stav.část'!#REF!</definedName>
    <definedName name="hbfgh">#REF!</definedName>
    <definedName name="hbgfbh">'[1]Krycí list'!$C$6</definedName>
    <definedName name="hbgfn" localSheetId="5">'[1]100-stav.část'!#REF!</definedName>
    <definedName name="hbgfn">'[1]100-stav.část'!#REF!</definedName>
    <definedName name="hfgbh">'[1]Krycí list'!$C$4</definedName>
    <definedName name="hg">'[2]Krycí list'!$A$6</definedName>
    <definedName name="hgfh">'[1]100-stav.část'!#REF!</definedName>
    <definedName name="hgfhgf">[1]Rekapitulace!$H$16</definedName>
    <definedName name="hggj">[1]Rekapitulace!#REF!</definedName>
    <definedName name="hghghb">'[1]100-stav.část'!#REF!</definedName>
    <definedName name="hhnf">'[1]100-stav.část'!#REF!</definedName>
    <definedName name="hhnnn">'[1]100-stav.část'!#REF!</definedName>
    <definedName name="hhsjnh">'[1]100-stav.část'!#REF!</definedName>
    <definedName name="hjmg" localSheetId="5">'[1]100-stav.část'!#REF!</definedName>
    <definedName name="hjmg">'[1]100-stav.část'!#REF!</definedName>
    <definedName name="hnghn">[1]Rekapitulace!$G$16</definedName>
    <definedName name="hnhgnhg">'[1]100-stav.část'!#REF!</definedName>
    <definedName name="hnnhndd">[1]Rekapitulace!#REF!</definedName>
    <definedName name="hns">#REF!</definedName>
    <definedName name="hs">'[2]100 stavební'!#REF!</definedName>
    <definedName name="hsdf">'[1]100-stav.část'!#REF!</definedName>
    <definedName name="hsfgh">#REF!</definedName>
    <definedName name="hshjsjn">[1]Rekapitulace!#REF!</definedName>
    <definedName name="HSV" localSheetId="3">[3]Rekapitulace!$E$9</definedName>
    <definedName name="HSV" localSheetId="4">[1]Rekapitulace!$E$14</definedName>
    <definedName name="HSV" localSheetId="5">[1]Rekapitulace!$E$15</definedName>
    <definedName name="HSV">Rekapitulace!$E$30</definedName>
    <definedName name="HSV0" localSheetId="3">'200ZT'!#REF!</definedName>
    <definedName name="HSV0" localSheetId="4">'410 PS'!#REF!</definedName>
    <definedName name="HSV0" localSheetId="5">'700 MaR'!#REF!</definedName>
    <definedName name="HSV0">'100 stavbení'!#REF!</definedName>
    <definedName name="htghbgt">[2]Rekapitulace!$H$29</definedName>
    <definedName name="hthnjt">'[1]100-stav.část'!#REF!</definedName>
    <definedName name="hwrnnb">#REF!</definedName>
    <definedName name="HZS" localSheetId="3">[3]Rekapitulace!$I$9</definedName>
    <definedName name="HZS" localSheetId="4">[1]Rekapitulace!$I$14</definedName>
    <definedName name="HZS" localSheetId="5">[1]Rekapitulace!$I$15</definedName>
    <definedName name="HZS">Rekapitulace!$I$30</definedName>
    <definedName name="HZS0" localSheetId="3">'200ZT'!#REF!</definedName>
    <definedName name="HZS0" localSheetId="4">'410 PS'!#REF!</definedName>
    <definedName name="HZS0" localSheetId="5">'700 MaR'!#REF!</definedName>
    <definedName name="HZS0">'100 stavbení'!#REF!</definedName>
    <definedName name="jhdn">[2]Rekapitulace!$G$29</definedName>
    <definedName name="jhhtnj">'[1]100-stav.část'!#REF!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jnhnj">[1]Rekapitulace!#REF!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J">'Krycí list'!$G$4</definedName>
    <definedName name="mlů" localSheetId="5">'[1]100-stav.část'!#REF!</definedName>
    <definedName name="mlů">'[1]100-stav.část'!#REF!</definedName>
    <definedName name="Mont" localSheetId="3">[3]Rekapitulace!$H$9</definedName>
    <definedName name="Mont" localSheetId="4">[1]Rekapitulace!$H$14</definedName>
    <definedName name="Mont" localSheetId="5">[1]Rekapitulace!$H$15</definedName>
    <definedName name="Mont">Rekapitulace!$H$30</definedName>
    <definedName name="Montaz0" localSheetId="3">'200ZT'!#REF!</definedName>
    <definedName name="Montaz0" localSheetId="4">'410 PS'!#REF!</definedName>
    <definedName name="Montaz0" localSheetId="5">'700 MaR'!#REF!</definedName>
    <definedName name="Montaz0">'100 stavbení'!#REF!</definedName>
    <definedName name="NazevDilu">Rekapitulace!$B$6</definedName>
    <definedName name="nazevobjektu" localSheetId="3">'[3]Krycí list'!$C$4</definedName>
    <definedName name="nazevobjektu" localSheetId="4">'[1]Krycí list'!$C$4</definedName>
    <definedName name="nazevobjektu" localSheetId="5">'[1]Krycí list'!$C$4</definedName>
    <definedName name="nazevobjektu">'Krycí list'!$C$4</definedName>
    <definedName name="nazevstavby" localSheetId="3">'[3]Krycí list'!$C$6</definedName>
    <definedName name="nazevstavby" localSheetId="4">'[1]Krycí list'!$C$6</definedName>
    <definedName name="nazevstavby" localSheetId="5">'[1]Krycí list'!$C$6</definedName>
    <definedName name="nazevstavby">'Krycí list'!$C$6</definedName>
    <definedName name="_xlnm.Print_Titles" localSheetId="2">'100 stavbení'!$1:$6</definedName>
    <definedName name="_xlnm.Print_Titles" localSheetId="3">'200ZT'!$1:$6</definedName>
    <definedName name="_xlnm.Print_Titles" localSheetId="4">'410 PS'!$1:$6</definedName>
    <definedName name="_xlnm.Print_Titles" localSheetId="5">'700 MaR'!$1:$6</definedName>
    <definedName name="_xlnm.Print_Titles" localSheetId="1">Rekapitulace!$1:$6</definedName>
    <definedName name="nfg">[1]Rekapitulace!$G$13</definedName>
    <definedName name="nh">'[2]Krycí list'!$A$4</definedName>
    <definedName name="njghn">'[1]Krycí list'!$A$4</definedName>
    <definedName name="nn" localSheetId="5">'[1]100-stav.část'!#REF!</definedName>
    <definedName name="nn">#REF!</definedName>
    <definedName name="nrhn">[1]Rekapitulace!#REF!</definedName>
    <definedName name="Objednatel">'Krycí list'!$C$8</definedName>
    <definedName name="_xlnm.Print_Area" localSheetId="2">'100 stavbení'!$A$1:$G$169</definedName>
    <definedName name="_xlnm.Print_Area" localSheetId="3">'200ZT'!$A$1:$G$29</definedName>
    <definedName name="_xlnm.Print_Area" localSheetId="4">'410 PS'!$A$1:$G$51</definedName>
    <definedName name="_xlnm.Print_Area" localSheetId="5">'700 MaR'!$A$1:$G$64</definedName>
    <definedName name="_xlnm.Print_Area" localSheetId="0">'Krycí list'!$A$1:$G$45</definedName>
    <definedName name="_xlnm.Print_Area" localSheetId="1">Rekapitulace!$A$1:$I$36</definedName>
    <definedName name="PocetMJ" localSheetId="3">'[3]Krycí list'!$G$7</definedName>
    <definedName name="PocetMJ" localSheetId="4">'[1]Krycí list'!$G$7</definedName>
    <definedName name="PocetMJ" localSheetId="5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[3]Rekapitulace!$F$9</definedName>
    <definedName name="PSV" localSheetId="4">[1]Rekapitulace!$F$14</definedName>
    <definedName name="PSV" localSheetId="5">[1]Rekapitulace!$F$15</definedName>
    <definedName name="PSV">Rekapitulace!$F$30</definedName>
    <definedName name="PSV0" localSheetId="3">'200ZT'!#REF!</definedName>
    <definedName name="PSV0" localSheetId="4">'410 PS'!#REF!</definedName>
    <definedName name="PSV0" localSheetId="5">'700 MaR'!#REF!</definedName>
    <definedName name="PSV0">'100 stavbení'!#REF!</definedName>
    <definedName name="rhs">'[1]100-stav.část'!#REF!</definedName>
    <definedName name="rrbhsr">[1]Rekapitulace!$H$23</definedName>
    <definedName name="sbgsbfs">[1]Rekapitulace!#REF!</definedName>
    <definedName name="sdgsaeb">[1]Rekapitulace!#REF!</definedName>
    <definedName name="sergreq">#REF!</definedName>
    <definedName name="sg">[1]Rekapitulace!$H$13</definedName>
    <definedName name="sgbbnhn">[1]Rekapitulace!$F$13</definedName>
    <definedName name="sgsbvaw">#REF!</definedName>
    <definedName name="sgtgg">#REF!</definedName>
    <definedName name="sgwbh">#REF!</definedName>
    <definedName name="SloupecCC" localSheetId="3">'200ZT'!$G$6</definedName>
    <definedName name="SloupecCC" localSheetId="4">'410 PS'!$G$6</definedName>
    <definedName name="SloupecCC" localSheetId="5">'700 MaR'!$G$6</definedName>
    <definedName name="SloupecCC">'100 stavbení'!$G$6</definedName>
    <definedName name="SloupecCisloPol" localSheetId="3">'200ZT'!$B$6</definedName>
    <definedName name="SloupecCisloPol" localSheetId="4">'410 PS'!$B$6</definedName>
    <definedName name="SloupecCisloPol" localSheetId="5">'700 MaR'!$B$6</definedName>
    <definedName name="SloupecCisloPol">'100 stavbení'!$B$6</definedName>
    <definedName name="SloupecJC" localSheetId="3">'200ZT'!$F$6</definedName>
    <definedName name="SloupecJC" localSheetId="4">'410 PS'!$F$6</definedName>
    <definedName name="SloupecJC" localSheetId="5">'700 MaR'!$F$6</definedName>
    <definedName name="SloupecJC">'100 stavbení'!$F$6</definedName>
    <definedName name="SloupecMJ" localSheetId="3">'200ZT'!$D$6</definedName>
    <definedName name="SloupecMJ" localSheetId="4">'410 PS'!$D$6</definedName>
    <definedName name="SloupecMJ" localSheetId="5">'700 MaR'!$D$6</definedName>
    <definedName name="SloupecMJ">'100 stavbení'!$D$6</definedName>
    <definedName name="SloupecMnozstvi" localSheetId="3">'200ZT'!$E$6</definedName>
    <definedName name="SloupecMnozstvi" localSheetId="4">'410 PS'!$E$6</definedName>
    <definedName name="SloupecMnozstvi" localSheetId="5">'700 MaR'!$E$6</definedName>
    <definedName name="SloupecMnozstvi">'100 stavbení'!$E$6</definedName>
    <definedName name="SloupecNazPol" localSheetId="3">'200ZT'!$C$6</definedName>
    <definedName name="SloupecNazPol" localSheetId="4">'410 PS'!$C$6</definedName>
    <definedName name="SloupecNazPol" localSheetId="5">'700 MaR'!$C$6</definedName>
    <definedName name="SloupecNazPol">'100 stavbení'!$C$6</definedName>
    <definedName name="SloupecPC" localSheetId="3">'200ZT'!$A$6</definedName>
    <definedName name="SloupecPC" localSheetId="4">'410 PS'!$A$6</definedName>
    <definedName name="SloupecPC" localSheetId="5">'700 MaR'!$A$6</definedName>
    <definedName name="SloupecPC">'100 stavbení'!$A$6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2" hidden="1">'100 stavbení'!#REF!</definedName>
    <definedName name="solver_opt" localSheetId="3" hidden="1">'200ZT'!#REF!</definedName>
    <definedName name="solver_opt" localSheetId="4" hidden="1">'410 PS'!#REF!</definedName>
    <definedName name="solver_opt" localSheetId="5" hidden="1">'700 MaR'!#REF!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tgggtgh">#REF!</definedName>
    <definedName name="tggt">#REF!</definedName>
    <definedName name="Typ" localSheetId="3">'200ZT'!#REF!</definedName>
    <definedName name="Typ" localSheetId="4">'410 PS'!#REF!</definedName>
    <definedName name="Typ" localSheetId="5">'700 MaR'!#REF!</definedName>
    <definedName name="Typ">'100 stavbení'!#REF!</definedName>
    <definedName name="vadvfb">[1]Rekapitulace!#REF!</definedName>
    <definedName name="vgfvbf">'[2]100 stavební'!#REF!</definedName>
    <definedName name="vgfvgf">'[2]100 stavební'!#REF!</definedName>
    <definedName name="VRN" localSheetId="3">[3]Rekapitulace!$H$15</definedName>
    <definedName name="VRN" localSheetId="4">[1]Rekapitulace!$H$21</definedName>
    <definedName name="VRN" localSheetId="5">[1]Rekapitulace!$H$22</definedName>
    <definedName name="VRN">Rekapitulace!$H$35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xbfghg">'[1]100-stav.část'!#REF!</definedName>
    <definedName name="ybgbfg">#REF!</definedName>
    <definedName name="ycayv">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  <definedName name="zhrt">#REF!</definedName>
  </definedNames>
  <calcPr calcId="145621"/>
</workbook>
</file>

<file path=xl/calcChain.xml><?xml version="1.0" encoding="utf-8"?>
<calcChain xmlns="http://schemas.openxmlformats.org/spreadsheetml/2006/main">
  <c r="C94" i="3" l="1"/>
  <c r="F3" i="6" l="1"/>
  <c r="G8" i="6"/>
  <c r="BA8" i="6"/>
  <c r="BB8" i="6"/>
  <c r="BC8" i="6"/>
  <c r="BD8" i="6"/>
  <c r="BE8" i="6"/>
  <c r="G9" i="6"/>
  <c r="BA9" i="6"/>
  <c r="BB9" i="6"/>
  <c r="BC9" i="6"/>
  <c r="BD9" i="6"/>
  <c r="BE9" i="6"/>
  <c r="G10" i="6"/>
  <c r="BA10" i="6"/>
  <c r="BB10" i="6"/>
  <c r="BC10" i="6"/>
  <c r="BD10" i="6"/>
  <c r="BE10" i="6"/>
  <c r="G11" i="6"/>
  <c r="BA11" i="6"/>
  <c r="BB11" i="6"/>
  <c r="BC11" i="6"/>
  <c r="BD11" i="6"/>
  <c r="BE11" i="6"/>
  <c r="G12" i="6"/>
  <c r="BA12" i="6"/>
  <c r="BB12" i="6"/>
  <c r="BC12" i="6"/>
  <c r="BD12" i="6"/>
  <c r="BE12" i="6"/>
  <c r="G13" i="6"/>
  <c r="BA13" i="6"/>
  <c r="BB13" i="6"/>
  <c r="BC13" i="6"/>
  <c r="BD13" i="6"/>
  <c r="BE13" i="6"/>
  <c r="G14" i="6"/>
  <c r="BA14" i="6"/>
  <c r="BB14" i="6"/>
  <c r="BC14" i="6"/>
  <c r="BD14" i="6"/>
  <c r="BE14" i="6"/>
  <c r="G15" i="6"/>
  <c r="BA15" i="6"/>
  <c r="BB15" i="6"/>
  <c r="BC15" i="6"/>
  <c r="BD15" i="6"/>
  <c r="BE15" i="6"/>
  <c r="G16" i="6"/>
  <c r="BA16" i="6"/>
  <c r="BB16" i="6"/>
  <c r="BC16" i="6"/>
  <c r="BD16" i="6"/>
  <c r="BE16" i="6"/>
  <c r="G17" i="6"/>
  <c r="BA17" i="6"/>
  <c r="BB17" i="6"/>
  <c r="BC17" i="6"/>
  <c r="BD17" i="6"/>
  <c r="BE17" i="6"/>
  <c r="G18" i="6"/>
  <c r="BA18" i="6"/>
  <c r="BB18" i="6"/>
  <c r="BC18" i="6"/>
  <c r="BD18" i="6"/>
  <c r="BE18" i="6"/>
  <c r="G19" i="6"/>
  <c r="BA19" i="6"/>
  <c r="BB19" i="6"/>
  <c r="BC19" i="6"/>
  <c r="BD19" i="6"/>
  <c r="BE19" i="6"/>
  <c r="G20" i="6"/>
  <c r="G23" i="6" s="1"/>
  <c r="BA20" i="6"/>
  <c r="BB20" i="6"/>
  <c r="BC20" i="6"/>
  <c r="BD20" i="6"/>
  <c r="BE20" i="6"/>
  <c r="G21" i="6"/>
  <c r="BA21" i="6"/>
  <c r="BB21" i="6"/>
  <c r="BB23" i="6" s="1"/>
  <c r="BC21" i="6"/>
  <c r="BD21" i="6"/>
  <c r="BD23" i="6" s="1"/>
  <c r="BE21" i="6"/>
  <c r="G22" i="6"/>
  <c r="BA22" i="6"/>
  <c r="BB22" i="6"/>
  <c r="BC22" i="6"/>
  <c r="BD22" i="6"/>
  <c r="BE22" i="6"/>
  <c r="C23" i="6"/>
  <c r="BA23" i="6"/>
  <c r="BC23" i="6"/>
  <c r="BE23" i="6"/>
  <c r="G25" i="6"/>
  <c r="BA25" i="6"/>
  <c r="BA26" i="6" s="1"/>
  <c r="BB25" i="6"/>
  <c r="BC25" i="6"/>
  <c r="BC26" i="6" s="1"/>
  <c r="BD25" i="6"/>
  <c r="BE25" i="6"/>
  <c r="BE26" i="6" s="1"/>
  <c r="C26" i="6"/>
  <c r="G26" i="6"/>
  <c r="G28" i="6" s="1"/>
  <c r="F93" i="3" s="1"/>
  <c r="G93" i="3" s="1"/>
  <c r="G94" i="3" s="1"/>
  <c r="F19" i="2" s="1"/>
  <c r="BB26" i="6"/>
  <c r="BD26" i="6"/>
  <c r="G48" i="5" l="1"/>
  <c r="G49" i="5"/>
  <c r="G27" i="5"/>
  <c r="G28" i="5"/>
  <c r="G61" i="5"/>
  <c r="G62" i="5"/>
  <c r="C3" i="5"/>
  <c r="F3" i="5"/>
  <c r="G8" i="5"/>
  <c r="BA8" i="5" s="1"/>
  <c r="BB8" i="5"/>
  <c r="BC8" i="5"/>
  <c r="BD8" i="5"/>
  <c r="BE8" i="5"/>
  <c r="G9" i="5"/>
  <c r="BA9" i="5" s="1"/>
  <c r="BB9" i="5"/>
  <c r="BB10" i="5" s="1"/>
  <c r="BC9" i="5"/>
  <c r="BD9" i="5"/>
  <c r="BD10" i="5" s="1"/>
  <c r="BE9" i="5"/>
  <c r="G10" i="5"/>
  <c r="BC10" i="5"/>
  <c r="BE10" i="5"/>
  <c r="G11" i="5"/>
  <c r="G12" i="5"/>
  <c r="BA12" i="5" s="1"/>
  <c r="BB12" i="5"/>
  <c r="BC12" i="5"/>
  <c r="BD12" i="5"/>
  <c r="BE12" i="5"/>
  <c r="G13" i="5"/>
  <c r="BA13" i="5" s="1"/>
  <c r="BB13" i="5"/>
  <c r="BC13" i="5"/>
  <c r="BD13" i="5"/>
  <c r="BE13" i="5"/>
  <c r="G14" i="5"/>
  <c r="BA14" i="5" s="1"/>
  <c r="BB14" i="5"/>
  <c r="BC14" i="5"/>
  <c r="BD14" i="5"/>
  <c r="BE14" i="5"/>
  <c r="G15" i="5"/>
  <c r="BA15" i="5"/>
  <c r="BB15" i="5"/>
  <c r="BC15" i="5"/>
  <c r="BD15" i="5"/>
  <c r="BE15" i="5"/>
  <c r="G16" i="5"/>
  <c r="BA16" i="5"/>
  <c r="BB16" i="5"/>
  <c r="BC16" i="5"/>
  <c r="BD16" i="5"/>
  <c r="BE16" i="5"/>
  <c r="G17" i="5"/>
  <c r="BA17" i="5"/>
  <c r="BB17" i="5"/>
  <c r="BC17" i="5"/>
  <c r="BD17" i="5"/>
  <c r="BE17" i="5"/>
  <c r="G18" i="5"/>
  <c r="BA18" i="5"/>
  <c r="BB18" i="5"/>
  <c r="BC18" i="5"/>
  <c r="BC19" i="5" s="1"/>
  <c r="BD18" i="5"/>
  <c r="BE18" i="5"/>
  <c r="G19" i="5"/>
  <c r="BB19" i="5"/>
  <c r="BD19" i="5"/>
  <c r="BE19" i="5"/>
  <c r="G20" i="5"/>
  <c r="G21" i="5"/>
  <c r="BA21" i="5" s="1"/>
  <c r="BA22" i="5" s="1"/>
  <c r="BB21" i="5"/>
  <c r="BC21" i="5"/>
  <c r="BD21" i="5"/>
  <c r="BE21" i="5"/>
  <c r="G22" i="5"/>
  <c r="BB22" i="5"/>
  <c r="BC22" i="5"/>
  <c r="BD22" i="5"/>
  <c r="BE22" i="5"/>
  <c r="G23" i="5"/>
  <c r="G24" i="5"/>
  <c r="BA24" i="5"/>
  <c r="BB24" i="5"/>
  <c r="BC24" i="5"/>
  <c r="BD24" i="5"/>
  <c r="BE24" i="5"/>
  <c r="G25" i="5"/>
  <c r="BA25" i="5"/>
  <c r="BB25" i="5"/>
  <c r="BC25" i="5"/>
  <c r="BD25" i="5"/>
  <c r="BE25" i="5"/>
  <c r="G26" i="5"/>
  <c r="BA26" i="5"/>
  <c r="BA27" i="5" s="1"/>
  <c r="BB26" i="5"/>
  <c r="BC26" i="5"/>
  <c r="BC27" i="5" s="1"/>
  <c r="BD26" i="5"/>
  <c r="BE26" i="5"/>
  <c r="BE27" i="5" s="1"/>
  <c r="BB27" i="5"/>
  <c r="BD27" i="5"/>
  <c r="BA29" i="5"/>
  <c r="BB29" i="5"/>
  <c r="BC29" i="5"/>
  <c r="BD29" i="5"/>
  <c r="BE29" i="5"/>
  <c r="BA30" i="5"/>
  <c r="BB30" i="5"/>
  <c r="BC30" i="5"/>
  <c r="BD30" i="5"/>
  <c r="BE30" i="5"/>
  <c r="G31" i="5"/>
  <c r="BA31" i="5"/>
  <c r="BB31" i="5"/>
  <c r="BC31" i="5"/>
  <c r="BD31" i="5"/>
  <c r="BE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52" i="5"/>
  <c r="G53" i="5"/>
  <c r="G54" i="5"/>
  <c r="G55" i="5"/>
  <c r="G56" i="5"/>
  <c r="G57" i="5"/>
  <c r="G58" i="5"/>
  <c r="G59" i="5"/>
  <c r="G60" i="5"/>
  <c r="BA10" i="5" l="1"/>
  <c r="G63" i="5"/>
  <c r="BA19" i="5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9" i="4"/>
  <c r="H29" i="2" l="1"/>
  <c r="F168" i="3"/>
  <c r="G168" i="3" s="1"/>
  <c r="G169" i="3" s="1"/>
  <c r="G51" i="4"/>
  <c r="F96" i="3" s="1"/>
  <c r="C3" i="4"/>
  <c r="F3" i="4"/>
  <c r="BA8" i="4"/>
  <c r="BB8" i="4"/>
  <c r="BC8" i="4"/>
  <c r="BD8" i="4"/>
  <c r="BE8" i="4"/>
  <c r="BA9" i="4"/>
  <c r="BB9" i="4"/>
  <c r="BC9" i="4"/>
  <c r="BD9" i="4"/>
  <c r="BE9" i="4"/>
  <c r="BA12" i="4"/>
  <c r="BB12" i="4"/>
  <c r="BC12" i="4"/>
  <c r="BD12" i="4"/>
  <c r="BE12" i="4"/>
  <c r="BA14" i="4"/>
  <c r="BB14" i="4"/>
  <c r="BC14" i="4"/>
  <c r="BD14" i="4"/>
  <c r="BE14" i="4"/>
  <c r="BA16" i="4"/>
  <c r="BB16" i="4"/>
  <c r="BC16" i="4"/>
  <c r="BD16" i="4"/>
  <c r="BE16" i="4"/>
  <c r="BA17" i="4"/>
  <c r="BB17" i="4"/>
  <c r="BC17" i="4"/>
  <c r="BD17" i="4"/>
  <c r="BE17" i="4"/>
  <c r="BA18" i="4"/>
  <c r="BB18" i="4"/>
  <c r="BC18" i="4"/>
  <c r="BD18" i="4"/>
  <c r="BE18" i="4"/>
  <c r="BA19" i="4"/>
  <c r="BB19" i="4"/>
  <c r="BC19" i="4"/>
  <c r="BD19" i="4"/>
  <c r="BE19" i="4"/>
  <c r="BA20" i="4"/>
  <c r="BB20" i="4"/>
  <c r="BC20" i="4"/>
  <c r="BD20" i="4"/>
  <c r="BE20" i="4"/>
  <c r="BA21" i="4"/>
  <c r="BA23" i="4"/>
  <c r="BA24" i="4" s="1"/>
  <c r="BB23" i="4"/>
  <c r="BB24" i="4" s="1"/>
  <c r="BC23" i="4"/>
  <c r="BC24" i="4" s="1"/>
  <c r="BD23" i="4"/>
  <c r="BD24" i="4" s="1"/>
  <c r="BE23" i="4"/>
  <c r="BE24" i="4" s="1"/>
  <c r="BA27" i="4"/>
  <c r="BA30" i="4" s="1"/>
  <c r="BB27" i="4"/>
  <c r="BC27" i="4"/>
  <c r="BD27" i="4"/>
  <c r="BE27" i="4"/>
  <c r="BA28" i="4"/>
  <c r="BB28" i="4"/>
  <c r="BC28" i="4"/>
  <c r="BD28" i="4"/>
  <c r="BE28" i="4"/>
  <c r="BA29" i="4"/>
  <c r="BB29" i="4"/>
  <c r="BC29" i="4"/>
  <c r="BD29" i="4"/>
  <c r="BE29" i="4"/>
  <c r="BE30" i="4"/>
  <c r="BA32" i="4"/>
  <c r="BB32" i="4"/>
  <c r="BC32" i="4"/>
  <c r="BD32" i="4"/>
  <c r="BE32" i="4"/>
  <c r="BA33" i="4"/>
  <c r="BB33" i="4"/>
  <c r="BC33" i="4"/>
  <c r="BD33" i="4"/>
  <c r="BE33" i="4"/>
  <c r="BD34" i="4" l="1"/>
  <c r="BE21" i="4"/>
  <c r="BE34" i="4"/>
  <c r="BC34" i="4"/>
  <c r="BA34" i="4"/>
  <c r="BB34" i="4"/>
  <c r="BC21" i="4"/>
  <c r="BC30" i="4"/>
  <c r="BB30" i="4"/>
  <c r="BD21" i="4"/>
  <c r="BD30" i="4"/>
  <c r="BB21" i="4"/>
  <c r="BE165" i="3"/>
  <c r="BE166" i="3" s="1"/>
  <c r="I29" i="2" s="1"/>
  <c r="BC165" i="3"/>
  <c r="BC166" i="3" s="1"/>
  <c r="G29" i="2" s="1"/>
  <c r="BB165" i="3"/>
  <c r="BB166" i="3" s="1"/>
  <c r="F29" i="2" s="1"/>
  <c r="BA165" i="3"/>
  <c r="BA166" i="3" s="1"/>
  <c r="E29" i="2" s="1"/>
  <c r="G165" i="3"/>
  <c r="BD165" i="3" s="1"/>
  <c r="BD166" i="3" s="1"/>
  <c r="C166" i="3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27" i="2"/>
  <c r="A27" i="2"/>
  <c r="BE163" i="3"/>
  <c r="I27" i="2" s="1"/>
  <c r="BC163" i="3"/>
  <c r="G27" i="2" s="1"/>
  <c r="G163" i="3"/>
  <c r="C163" i="3"/>
  <c r="BE158" i="3"/>
  <c r="BD158" i="3"/>
  <c r="BC158" i="3"/>
  <c r="BA158" i="3"/>
  <c r="G158" i="3"/>
  <c r="BB158" i="3" s="1"/>
  <c r="BE157" i="3"/>
  <c r="BD157" i="3"/>
  <c r="BD159" i="3" s="1"/>
  <c r="H26" i="2" s="1"/>
  <c r="BC157" i="3"/>
  <c r="BA157" i="3"/>
  <c r="BA159" i="3" s="1"/>
  <c r="E26" i="2" s="1"/>
  <c r="G157" i="3"/>
  <c r="B26" i="2"/>
  <c r="A26" i="2"/>
  <c r="BE159" i="3"/>
  <c r="I26" i="2" s="1"/>
  <c r="C159" i="3"/>
  <c r="BE154" i="3"/>
  <c r="BD154" i="3"/>
  <c r="BC154" i="3"/>
  <c r="BA154" i="3"/>
  <c r="G154" i="3"/>
  <c r="BB154" i="3" s="1"/>
  <c r="BE153" i="3"/>
  <c r="BD153" i="3"/>
  <c r="BD155" i="3" s="1"/>
  <c r="H25" i="2" s="1"/>
  <c r="BC153" i="3"/>
  <c r="BA153" i="3"/>
  <c r="G153" i="3"/>
  <c r="B25" i="2"/>
  <c r="A25" i="2"/>
  <c r="BE155" i="3"/>
  <c r="I25" i="2" s="1"/>
  <c r="BA155" i="3"/>
  <c r="E25" i="2" s="1"/>
  <c r="C155" i="3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E151" i="3" s="1"/>
  <c r="I24" i="2" s="1"/>
  <c r="BD148" i="3"/>
  <c r="BC148" i="3"/>
  <c r="BC151" i="3" s="1"/>
  <c r="G24" i="2" s="1"/>
  <c r="BA148" i="3"/>
  <c r="G148" i="3"/>
  <c r="G151" i="3" s="1"/>
  <c r="B24" i="2"/>
  <c r="A24" i="2"/>
  <c r="C151" i="3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D146" i="3" s="1"/>
  <c r="H23" i="2" s="1"/>
  <c r="BC129" i="3"/>
  <c r="BA129" i="3"/>
  <c r="G129" i="3"/>
  <c r="B23" i="2"/>
  <c r="A23" i="2"/>
  <c r="BE146" i="3"/>
  <c r="I23" i="2" s="1"/>
  <c r="BC146" i="3"/>
  <c r="G23" i="2" s="1"/>
  <c r="BA146" i="3"/>
  <c r="E23" i="2" s="1"/>
  <c r="C146" i="3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BA127" i="3" s="1"/>
  <c r="E22" i="2" s="1"/>
  <c r="G109" i="3"/>
  <c r="BB109" i="3" s="1"/>
  <c r="BE108" i="3"/>
  <c r="BD108" i="3"/>
  <c r="BC108" i="3"/>
  <c r="BA108" i="3"/>
  <c r="G108" i="3"/>
  <c r="B22" i="2"/>
  <c r="A22" i="2"/>
  <c r="C127" i="3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D106" i="3" s="1"/>
  <c r="H21" i="2" s="1"/>
  <c r="BC99" i="3"/>
  <c r="BA99" i="3"/>
  <c r="G99" i="3"/>
  <c r="G106" i="3" s="1"/>
  <c r="B21" i="2"/>
  <c r="A21" i="2"/>
  <c r="BE106" i="3"/>
  <c r="I21" i="2" s="1"/>
  <c r="BC106" i="3"/>
  <c r="G21" i="2" s="1"/>
  <c r="BA106" i="3"/>
  <c r="E21" i="2" s="1"/>
  <c r="C106" i="3"/>
  <c r="BE96" i="3"/>
  <c r="BE97" i="3" s="1"/>
  <c r="I20" i="2" s="1"/>
  <c r="BD96" i="3"/>
  <c r="BD97" i="3" s="1"/>
  <c r="H20" i="2" s="1"/>
  <c r="BC96" i="3"/>
  <c r="BC97" i="3" s="1"/>
  <c r="G20" i="2" s="1"/>
  <c r="BA96" i="3"/>
  <c r="G96" i="3"/>
  <c r="G97" i="3" s="1"/>
  <c r="B20" i="2"/>
  <c r="A20" i="2"/>
  <c r="BA97" i="3"/>
  <c r="E20" i="2" s="1"/>
  <c r="C97" i="3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D91" i="3" s="1"/>
  <c r="H18" i="2" s="1"/>
  <c r="BC86" i="3"/>
  <c r="BA86" i="3"/>
  <c r="G86" i="3"/>
  <c r="G91" i="3" s="1"/>
  <c r="B18" i="2"/>
  <c r="A18" i="2"/>
  <c r="BE91" i="3"/>
  <c r="I18" i="2" s="1"/>
  <c r="BC91" i="3"/>
  <c r="G18" i="2" s="1"/>
  <c r="BA91" i="3"/>
  <c r="E18" i="2" s="1"/>
  <c r="C91" i="3"/>
  <c r="BE83" i="3"/>
  <c r="BD83" i="3"/>
  <c r="BC83" i="3"/>
  <c r="BA83" i="3"/>
  <c r="G83" i="3"/>
  <c r="BB83" i="3" s="1"/>
  <c r="BE82" i="3"/>
  <c r="BD82" i="3"/>
  <c r="BD84" i="3" s="1"/>
  <c r="H17" i="2" s="1"/>
  <c r="BC82" i="3"/>
  <c r="BA82" i="3"/>
  <c r="G82" i="3"/>
  <c r="BB82" i="3" s="1"/>
  <c r="B17" i="2"/>
  <c r="A17" i="2"/>
  <c r="BE84" i="3"/>
  <c r="I17" i="2" s="1"/>
  <c r="BC84" i="3"/>
  <c r="G17" i="2" s="1"/>
  <c r="BA84" i="3"/>
  <c r="E17" i="2" s="1"/>
  <c r="G84" i="3"/>
  <c r="C84" i="3"/>
  <c r="BE79" i="3"/>
  <c r="BE80" i="3" s="1"/>
  <c r="I16" i="2" s="1"/>
  <c r="BD79" i="3"/>
  <c r="BC79" i="3"/>
  <c r="BC80" i="3" s="1"/>
  <c r="G16" i="2" s="1"/>
  <c r="BB79" i="3"/>
  <c r="BA79" i="3"/>
  <c r="BA80" i="3" s="1"/>
  <c r="E16" i="2" s="1"/>
  <c r="G79" i="3"/>
  <c r="B16" i="2"/>
  <c r="A16" i="2"/>
  <c r="BD80" i="3"/>
  <c r="H16" i="2" s="1"/>
  <c r="BB80" i="3"/>
  <c r="F16" i="2" s="1"/>
  <c r="G80" i="3"/>
  <c r="C80" i="3"/>
  <c r="BE76" i="3"/>
  <c r="BD76" i="3"/>
  <c r="BC76" i="3"/>
  <c r="BB76" i="3"/>
  <c r="BA76" i="3"/>
  <c r="G76" i="3"/>
  <c r="BE75" i="3"/>
  <c r="BD75" i="3"/>
  <c r="BC75" i="3"/>
  <c r="BB75" i="3"/>
  <c r="BA75" i="3"/>
  <c r="G75" i="3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15" i="2"/>
  <c r="A15" i="2"/>
  <c r="BE77" i="3"/>
  <c r="I15" i="2" s="1"/>
  <c r="BD77" i="3"/>
  <c r="H15" i="2" s="1"/>
  <c r="BC77" i="3"/>
  <c r="G15" i="2" s="1"/>
  <c r="BB77" i="3"/>
  <c r="F15" i="2" s="1"/>
  <c r="G77" i="3"/>
  <c r="C77" i="3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14" i="2"/>
  <c r="A14" i="2"/>
  <c r="BE52" i="3"/>
  <c r="I14" i="2" s="1"/>
  <c r="BD52" i="3"/>
  <c r="H14" i="2" s="1"/>
  <c r="BC52" i="3"/>
  <c r="G14" i="2" s="1"/>
  <c r="BB52" i="3"/>
  <c r="F14" i="2" s="1"/>
  <c r="G52" i="3"/>
  <c r="C52" i="3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13" i="2"/>
  <c r="A13" i="2"/>
  <c r="BE47" i="3"/>
  <c r="I13" i="2" s="1"/>
  <c r="BD47" i="3"/>
  <c r="H13" i="2" s="1"/>
  <c r="BC47" i="3"/>
  <c r="G13" i="2" s="1"/>
  <c r="BB47" i="3"/>
  <c r="F13" i="2" s="1"/>
  <c r="G47" i="3"/>
  <c r="C47" i="3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12" i="2"/>
  <c r="A12" i="2"/>
  <c r="BE39" i="3"/>
  <c r="I12" i="2" s="1"/>
  <c r="BD39" i="3"/>
  <c r="H12" i="2" s="1"/>
  <c r="BC39" i="3"/>
  <c r="G12" i="2" s="1"/>
  <c r="BB39" i="3"/>
  <c r="F12" i="2" s="1"/>
  <c r="G39" i="3"/>
  <c r="C39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11" i="2"/>
  <c r="A11" i="2"/>
  <c r="BE32" i="3"/>
  <c r="I11" i="2" s="1"/>
  <c r="BD32" i="3"/>
  <c r="H11" i="2" s="1"/>
  <c r="BC32" i="3"/>
  <c r="G11" i="2" s="1"/>
  <c r="BB32" i="3"/>
  <c r="F11" i="2" s="1"/>
  <c r="G32" i="3"/>
  <c r="C32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10" i="2"/>
  <c r="A10" i="2"/>
  <c r="BE27" i="3"/>
  <c r="I10" i="2" s="1"/>
  <c r="BD27" i="3"/>
  <c r="H10" i="2" s="1"/>
  <c r="BC27" i="3"/>
  <c r="G10" i="2" s="1"/>
  <c r="BB27" i="3"/>
  <c r="F10" i="2" s="1"/>
  <c r="G27" i="3"/>
  <c r="C27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9" i="2"/>
  <c r="A9" i="2"/>
  <c r="BE20" i="3"/>
  <c r="I9" i="2" s="1"/>
  <c r="BD20" i="3"/>
  <c r="H9" i="2" s="1"/>
  <c r="BC20" i="3"/>
  <c r="G9" i="2" s="1"/>
  <c r="BB20" i="3"/>
  <c r="F9" i="2" s="1"/>
  <c r="G20" i="3"/>
  <c r="C20" i="3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8" i="2"/>
  <c r="A8" i="2"/>
  <c r="BE15" i="3"/>
  <c r="I8" i="2" s="1"/>
  <c r="BD15" i="3"/>
  <c r="H8" i="2" s="1"/>
  <c r="BC15" i="3"/>
  <c r="G8" i="2" s="1"/>
  <c r="BB15" i="3"/>
  <c r="F8" i="2" s="1"/>
  <c r="G15" i="3"/>
  <c r="C15" i="3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BA8" i="3"/>
  <c r="G8" i="3"/>
  <c r="B7" i="2"/>
  <c r="A7" i="2"/>
  <c r="BE11" i="3"/>
  <c r="I7" i="2" s="1"/>
  <c r="BD11" i="3"/>
  <c r="H7" i="2" s="1"/>
  <c r="BC11" i="3"/>
  <c r="G7" i="2" s="1"/>
  <c r="BB11" i="3"/>
  <c r="F7" i="2" s="1"/>
  <c r="G11" i="3"/>
  <c r="C11" i="3"/>
  <c r="C4" i="3"/>
  <c r="F3" i="3"/>
  <c r="C3" i="3"/>
  <c r="C2" i="2"/>
  <c r="C1" i="2"/>
  <c r="F31" i="1"/>
  <c r="G8" i="1"/>
  <c r="BA151" i="3" l="1"/>
  <c r="E24" i="2" s="1"/>
  <c r="BC159" i="3"/>
  <c r="G26" i="2" s="1"/>
  <c r="G166" i="3"/>
  <c r="H28" i="2" s="1"/>
  <c r="BD127" i="3"/>
  <c r="H22" i="2" s="1"/>
  <c r="G146" i="3"/>
  <c r="BC155" i="3"/>
  <c r="G25" i="2" s="1"/>
  <c r="BA163" i="3"/>
  <c r="E27" i="2" s="1"/>
  <c r="BD163" i="3"/>
  <c r="H27" i="2" s="1"/>
  <c r="BA11" i="3"/>
  <c r="E7" i="2" s="1"/>
  <c r="BA27" i="3"/>
  <c r="E10" i="2" s="1"/>
  <c r="BE127" i="3"/>
  <c r="I22" i="2" s="1"/>
  <c r="BD151" i="3"/>
  <c r="H24" i="2" s="1"/>
  <c r="G155" i="3"/>
  <c r="G159" i="3"/>
  <c r="BC127" i="3"/>
  <c r="G22" i="2" s="1"/>
  <c r="G30" i="2" s="1"/>
  <c r="C14" i="1" s="1"/>
  <c r="G127" i="3"/>
  <c r="I30" i="2"/>
  <c r="C20" i="1" s="1"/>
  <c r="BA15" i="3"/>
  <c r="E8" i="2" s="1"/>
  <c r="BA20" i="3"/>
  <c r="E9" i="2" s="1"/>
  <c r="BA32" i="3"/>
  <c r="E11" i="2" s="1"/>
  <c r="BA39" i="3"/>
  <c r="E12" i="2" s="1"/>
  <c r="BA47" i="3"/>
  <c r="E13" i="2" s="1"/>
  <c r="BA52" i="3"/>
  <c r="E14" i="2" s="1"/>
  <c r="BA77" i="3"/>
  <c r="E15" i="2" s="1"/>
  <c r="BB84" i="3"/>
  <c r="F17" i="2" s="1"/>
  <c r="BB86" i="3"/>
  <c r="BB91" i="3" s="1"/>
  <c r="F18" i="2" s="1"/>
  <c r="BB163" i="3"/>
  <c r="F27" i="2" s="1"/>
  <c r="BB96" i="3"/>
  <c r="BB97" i="3" s="1"/>
  <c r="F20" i="2" s="1"/>
  <c r="BB99" i="3"/>
  <c r="BB106" i="3" s="1"/>
  <c r="F21" i="2" s="1"/>
  <c r="BB108" i="3"/>
  <c r="BB127" i="3" s="1"/>
  <c r="F22" i="2" s="1"/>
  <c r="BB129" i="3"/>
  <c r="BB146" i="3" s="1"/>
  <c r="F23" i="2" s="1"/>
  <c r="BB148" i="3"/>
  <c r="BB151" i="3" s="1"/>
  <c r="F24" i="2" s="1"/>
  <c r="BB153" i="3"/>
  <c r="BB155" i="3" s="1"/>
  <c r="F25" i="2" s="1"/>
  <c r="BB157" i="3"/>
  <c r="BB159" i="3" s="1"/>
  <c r="F26" i="2" s="1"/>
  <c r="H30" i="2" l="1"/>
  <c r="C15" i="1" s="1"/>
  <c r="E30" i="2"/>
  <c r="F30" i="2"/>
  <c r="C17" i="1" s="1"/>
  <c r="C16" i="1"/>
  <c r="C18" i="1" l="1"/>
  <c r="C21" i="1" s="1"/>
  <c r="G22" i="1" l="1"/>
  <c r="G21" i="1" l="1"/>
  <c r="C22" i="1"/>
  <c r="F32" i="1" s="1"/>
  <c r="F33" i="1" s="1"/>
  <c r="F34" i="1" s="1"/>
</calcChain>
</file>

<file path=xl/sharedStrings.xml><?xml version="1.0" encoding="utf-8"?>
<sst xmlns="http://schemas.openxmlformats.org/spreadsheetml/2006/main" count="906" uniqueCount="554">
  <si>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</si>
  <si>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</si>
  <si>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</si>
  <si>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</si>
  <si>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</si>
  <si>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</si>
  <si>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</si>
  <si>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</si>
  <si>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</si>
  <si>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</si>
  <si>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</si>
  <si>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</si>
  <si>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</si>
  <si>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</si>
  <si>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</si>
  <si>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</si>
  <si>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</si>
  <si>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</si>
  <si>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</si>
  <si>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</si>
  <si>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</si>
  <si>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</si>
  <si>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</si>
  <si>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</si>
  <si>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</si>
  <si>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</si>
  <si>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</si>
  <si>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</si>
  <si>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</si>
  <si>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</si>
  <si>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</si>
  <si>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</si>
  <si>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</si>
  <si>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</si>
  <si>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</si>
  <si>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</si>
  <si>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</si>
  <si>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</si>
  <si>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</si>
  <si>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</si>
  <si>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</si>
  <si>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</si>
  <si>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</si>
  <si>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</si>
  <si>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</si>
  <si>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</si>
  <si>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</si>
  <si>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</si>
  <si>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</si>
  <si>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</si>
  <si>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</si>
  <si>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</si>
  <si>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</si>
  <si>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</si>
  <si>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</si>
  <si>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</si>
  <si>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</si>
  <si>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</si>
  <si>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</si>
  <si>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</si>
  <si>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</si>
  <si>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</si>
  <si>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</si>
  <si>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</si>
  <si>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</si>
  <si>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</si>
  <si>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</si>
  <si>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</si>
  <si>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</si>
  <si>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</si>
  <si>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</si>
  <si>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</si>
  <si>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</si>
  <si>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</si>
  <si>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</si>
  <si>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132 991</t>
  </si>
  <si>
    <t>Zřízení vsakovacích jam vel 1,0x1,0x0,8m  vč. geotextilie a štěrku</t>
  </si>
  <si>
    <t>kpl</t>
  </si>
  <si>
    <t>3</t>
  </si>
  <si>
    <t>Svislé a kompletní konstrukce</t>
  </si>
  <si>
    <t>310 23-9411.R00</t>
  </si>
  <si>
    <t xml:space="preserve">Zazdívka otvorů plochy do 4 m2 cihlami YTONG </t>
  </si>
  <si>
    <t>310 23-8411.R00</t>
  </si>
  <si>
    <t xml:space="preserve">Zazdívka otvorů plochy do1 m2 cihlami YTONG 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</si>
  <si>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</si>
  <si>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</si>
  <si>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</si>
  <si>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</si>
  <si>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</si>
  <si>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</si>
  <si>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</si>
  <si>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612 42-1637.R00</t>
  </si>
  <si>
    <t xml:space="preserve">Omítka vnitřní zdiva, MVC, štuková </t>
  </si>
  <si>
    <t>62</t>
  </si>
  <si>
    <t>Upravy povrchů vnější</t>
  </si>
  <si>
    <t>622 42-1553.RT1</t>
  </si>
  <si>
    <t>Zateplovací systém PROFI, soklový polystyren 70 mm s omítkou marmolit</t>
  </si>
  <si>
    <t>622 42-1300.RU1</t>
  </si>
  <si>
    <t>622 42-1309.RU1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</si>
  <si>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</si>
  <si>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</si>
  <si>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</si>
  <si>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</si>
  <si>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</si>
  <si>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</si>
  <si>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</si>
  <si>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</si>
  <si>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</si>
  <si>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</si>
  <si>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935 11-1119.R00</t>
  </si>
  <si>
    <t xml:space="preserve">Žlabovka BEST do štěrkopísku </t>
  </si>
  <si>
    <t>m</t>
  </si>
  <si>
    <t>64</t>
  </si>
  <si>
    <t>Výplně otvorů</t>
  </si>
  <si>
    <t>641 95-2211.R00</t>
  </si>
  <si>
    <t xml:space="preserve">Osazení rámů okenních plast, plocha do 2,5 m2 </t>
  </si>
  <si>
    <t>kus</t>
  </si>
  <si>
    <t>641 95-2341.R00</t>
  </si>
  <si>
    <t xml:space="preserve">Osazení rámů okenních plast, plocha do 4 m2 </t>
  </si>
  <si>
    <t>642 95-2121.R00</t>
  </si>
  <si>
    <t xml:space="preserve">Dodatečné osaz.plast.zárubní.,pl.do 2,5 m2 </t>
  </si>
  <si>
    <t>642 95-2221.R00</t>
  </si>
  <si>
    <t xml:space="preserve">Dodatečné osaz.plast zárubní .,pl.nad 2,5m2 </t>
  </si>
  <si>
    <t>641 96-0000.R00</t>
  </si>
  <si>
    <t xml:space="preserve">Těsnění spár otvorových prvků PU pěnou 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</si>
  <si>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</si>
  <si>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</si>
  <si>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</si>
  <si>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</si>
  <si>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</si>
  <si>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</si>
  <si>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</si>
  <si>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</si>
  <si>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</si>
  <si>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</si>
  <si>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</si>
  <si>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</si>
  <si>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</si>
  <si>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</si>
  <si>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</si>
  <si>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</si>
  <si>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</si>
  <si>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</si>
  <si>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94-1212.R00</t>
  </si>
  <si>
    <t xml:space="preserve">Osazovánívětracích mřížek </t>
  </si>
  <si>
    <t>953 90-9001</t>
  </si>
  <si>
    <t xml:space="preserve">Zpětná montáž prvků na fasádě vč. repase a nátěru 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</si>
  <si>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</si>
  <si>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</si>
  <si>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</si>
  <si>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</si>
  <si>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</si>
  <si>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</si>
  <si>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</si>
  <si>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</si>
  <si>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06-1125.R00</t>
  </si>
  <si>
    <t xml:space="preserve">Vyvěšení dřevěných dveřních křídel pl. do 2 m2 </t>
  </si>
  <si>
    <t>968 06-2354.R00</t>
  </si>
  <si>
    <t xml:space="preserve">Vybourání dřevěných rámů oken dvojitých pl. 1 m2 </t>
  </si>
  <si>
    <t>968 06-2355.R00</t>
  </si>
  <si>
    <t xml:space="preserve">Vybourání dřevěných rámů oken dvojitých pl. 2 m2 </t>
  </si>
  <si>
    <t>968 06-2246.R00</t>
  </si>
  <si>
    <t xml:space="preserve">Vybourání dřevěných rámů oken jednoduch. pl. 4 m2 </t>
  </si>
  <si>
    <t>968 06-2247.R00</t>
  </si>
  <si>
    <t xml:space="preserve">Vybourání dřevěných rámů oken jednoduch. nad 4 m2 </t>
  </si>
  <si>
    <t>968 06-2455.R00</t>
  </si>
  <si>
    <t xml:space="preserve">Vybourání dřevěných dveřních zárubní pl. do 2 m2 </t>
  </si>
  <si>
    <t>968 06-2456.R00</t>
  </si>
  <si>
    <t xml:space="preserve">Vybourání dřevěných dveřních zárubní pl. nad 2 m2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</si>
  <si>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</si>
  <si>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</si>
  <si>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</si>
  <si>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</si>
  <si>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</si>
  <si>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</si>
  <si>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</si>
  <si>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</si>
  <si>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</si>
  <si>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</si>
  <si>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</si>
  <si>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</si>
  <si>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968 90-9001</t>
  </si>
  <si>
    <t xml:space="preserve">Demontáž prvků kotvených na fasádě </t>
  </si>
  <si>
    <t>967 03-2975.R00</t>
  </si>
  <si>
    <t xml:space="preserve">Odsekání plošné cementového soklu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</si>
  <si>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</si>
  <si>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</si>
  <si>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</si>
  <si>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</si>
  <si>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</si>
  <si>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</si>
  <si>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</si>
  <si>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</si>
  <si>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</si>
  <si>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</si>
  <si>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</si>
  <si>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</si>
  <si>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</si>
  <si>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</si>
  <si>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</si>
  <si>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</si>
  <si>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</si>
  <si>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</si>
  <si>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</si>
  <si>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</si>
  <si>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</si>
  <si>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</si>
  <si>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</si>
  <si>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</si>
  <si>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</si>
  <si>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</si>
  <si>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</si>
  <si>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</si>
  <si>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11-1111.R00</t>
  </si>
  <si>
    <t xml:space="preserve">Izolace tepelné stropů vrchem kladené volně </t>
  </si>
  <si>
    <t>631-51406</t>
  </si>
  <si>
    <t>998 71-3201.R00</t>
  </si>
  <si>
    <t xml:space="preserve">Přesun hmot pro izolace tepelné, výšky do 6 m </t>
  </si>
  <si>
    <t>732</t>
  </si>
  <si>
    <t>Předávací stanice</t>
  </si>
  <si>
    <t>732 101</t>
  </si>
  <si>
    <t xml:space="preserve">Náklady dle přílohy -díl 410 </t>
  </si>
  <si>
    <t>764</t>
  </si>
  <si>
    <t>Konstrukce klempířské</t>
  </si>
  <si>
    <t>764 90-1082.R00</t>
  </si>
  <si>
    <t>Oplechování parapetů, rš 300 mm poplast plech poz 1/K</t>
  </si>
  <si>
    <t>764 90-1030.R00</t>
  </si>
  <si>
    <t>Kotlík žlabový kónický OK vel.žlabu 125 mm poplast plech, poz 5/K</t>
  </si>
  <si>
    <t>764 90-1040.R00</t>
  </si>
  <si>
    <t>Žlab podokap půlkruhový rš.250 poplast plech, poz 3/K</t>
  </si>
  <si>
    <t>764 90-1052.R00</t>
  </si>
  <si>
    <t>Odpadní trouby kruhové D 120 mm poplast plech poz 4/K</t>
  </si>
  <si>
    <t>764 90-2230.R00</t>
  </si>
  <si>
    <t>Oplechování prostupů  do 150 mm poplast plech poz 9/K</t>
  </si>
  <si>
    <t>764 90-9001</t>
  </si>
  <si>
    <t>Oplechování drobných doplňkových konstrukcí poz 15/K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</si>
  <si>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</si>
  <si>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</si>
  <si>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</si>
  <si>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</si>
  <si>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</si>
  <si>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600/600 vč izol.dvojskla, mikroventilace a kování D+M, poz OZ 1</t>
  </si>
  <si>
    <t>766 102</t>
  </si>
  <si>
    <t>Okno plast vel 880/600 vč izol.dvojskla, mikroventilace a kování D+M, poz OZ2</t>
  </si>
  <si>
    <t>766 103</t>
  </si>
  <si>
    <t>Okno plast vel 600/1170 vč izol.dvojskla, mikroventilace a kování D+M, poz OZ3</t>
  </si>
  <si>
    <t>766 104</t>
  </si>
  <si>
    <t>Okno plast vel 800/1000 vč izol.dvojskla, mikroventilace a kování D+M, poz OZ4</t>
  </si>
  <si>
    <t>766 105</t>
  </si>
  <si>
    <t>Okno plast vel 800/1200 vč izol.dvojskla, mikroventilace a kování D+M, poz OZ5</t>
  </si>
  <si>
    <t>766 106</t>
  </si>
  <si>
    <t>Okno plast vel 1250/1450 vč izol.dvojskla, mikroventilace a kování D+M, poz OZ6</t>
  </si>
  <si>
    <t>766 107</t>
  </si>
  <si>
    <t>Okno plast vel 1200/1400 vč izol.dvojskla, mikroventilace a kování D+M, poz OZ 7</t>
  </si>
  <si>
    <t>766 108</t>
  </si>
  <si>
    <t>Okno plast vel 1000/1200 vč izol.dvojskla, mikroventilace a kování D+M, poz OZ8</t>
  </si>
  <si>
    <t>766 109</t>
  </si>
  <si>
    <t>Okno plast vel 1250/1100 vč izol.dvojskla, mikroventilace a kování D+M, poz OZ 9</t>
  </si>
  <si>
    <t>766 110</t>
  </si>
  <si>
    <t>Okno plast vel 2700/1800 vč izol.dvojskla, mikroventilace a kování D+M, poz OZ 10</t>
  </si>
  <si>
    <t>766 111</t>
  </si>
  <si>
    <t>Okno plast vel 2080/2000 vč izol.dvojskla, mikroventilace a kování D+M, poz OZ 11</t>
  </si>
  <si>
    <t>766 112</t>
  </si>
  <si>
    <t>Okno plast vel 1250/2000 vč izol.dvojskla, mikroventilace a kování D+M, poz OZ 12</t>
  </si>
  <si>
    <t>766 201</t>
  </si>
  <si>
    <t>Dveře vstupní plast.vel1400/2000 dvoukřl.prosklené vč.kování D+M, poz D01</t>
  </si>
  <si>
    <t>766 202</t>
  </si>
  <si>
    <t>Dveře vstupní plast.vel.800/2000 jednkřl.prosklené vč.kování D+M, poz D02</t>
  </si>
  <si>
    <t>766 203</t>
  </si>
  <si>
    <t>Dveře vstupní plastvel.800/2000 jednokřl.plné vč.kování D+M, poz D03</t>
  </si>
  <si>
    <t>766 204</t>
  </si>
  <si>
    <t>Dveře vstupní plast.vel.900/2000 dvoukřl.plné vč.kování D+M, poz D04</t>
  </si>
  <si>
    <t>766 113</t>
  </si>
  <si>
    <t xml:space="preserve">Žaluzie AL horizontální 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</si>
  <si>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</si>
  <si>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</si>
  <si>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</si>
  <si>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</si>
  <si>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</si>
  <si>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</si>
  <si>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</si>
  <si>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>Repase mříží okna vel 600/600mm poz 01/Z</t>
  </si>
  <si>
    <t>767 102</t>
  </si>
  <si>
    <t>Repase mříží okna vel 880/600mm poz 02/Z</t>
  </si>
  <si>
    <t>767 103</t>
  </si>
  <si>
    <t>Repase mříží okna vel 600/1170mm poz 03/Z</t>
  </si>
  <si>
    <t>767 104</t>
  </si>
  <si>
    <t>Repase mříží okna vel 800/1000mm poz 04/Z</t>
  </si>
  <si>
    <t>767 105</t>
  </si>
  <si>
    <t>Repase mříží okna vel 800/1200mm poz 05/Z</t>
  </si>
  <si>
    <t>767 106</t>
  </si>
  <si>
    <t>Repase mříží okna vel1250/1450mm poz 01/Z</t>
  </si>
  <si>
    <t>767 107</t>
  </si>
  <si>
    <t>Repase mříží okna vel 1200/1400mm poz 07/Z</t>
  </si>
  <si>
    <t>767 108</t>
  </si>
  <si>
    <t>Repase mříží okna vel 1000/1200mm poz 08/Z</t>
  </si>
  <si>
    <t>767 109</t>
  </si>
  <si>
    <t>Repase mříží okna vel 1250/1100mm poz 01/Z</t>
  </si>
  <si>
    <t>767 110</t>
  </si>
  <si>
    <t>Repase mříží okna vel 2700/1800mm poz 01/Z</t>
  </si>
  <si>
    <t>767 111</t>
  </si>
  <si>
    <t>Nová mříž okna vel 2080/2000mm poz 11/Z</t>
  </si>
  <si>
    <t>Nová mříž okna vel 1250/2000mm poz 12/Z</t>
  </si>
  <si>
    <t>Repase mříží okna vel 720/1000mm poz 13/Z</t>
  </si>
  <si>
    <t>767 112</t>
  </si>
  <si>
    <t>Hliníkové VZT mřížky a prodidešť.žaluzie poz 04/Z</t>
  </si>
  <si>
    <t>Ochranné úhelníky nerez L 80/80/2 dl.2,0m poz 04/Z</t>
  </si>
  <si>
    <t>767 12-9001</t>
  </si>
  <si>
    <t>Ocelové trubkové zábradlí vel.2880x900 vč. nátěru poz 17/Z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</si>
  <si>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</si>
  <si>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</si>
  <si>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</si>
  <si>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</si>
  <si>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</si>
  <si>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</si>
  <si>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</si>
  <si>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</si>
  <si>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</si>
  <si>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</si>
  <si>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</si>
  <si>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</si>
  <si>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</si>
  <si>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 výztuž pásky </t>
  </si>
  <si>
    <t>998 77-7201.R00</t>
  </si>
  <si>
    <t xml:space="preserve">Přesun hmot pro podlahy syntetické, výšky do 6 m </t>
  </si>
  <si>
    <t>781</t>
  </si>
  <si>
    <t>Obklady keramické</t>
  </si>
  <si>
    <t>781 67-0114.RAA</t>
  </si>
  <si>
    <t>Obklad parapetu, tmel Mapei, šířka do 15 cm do tmele Keraflex</t>
  </si>
  <si>
    <t>998 78-1201.R00</t>
  </si>
  <si>
    <t xml:space="preserve">Přesun hmot pro obklady keramické,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</si>
  <si>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</si>
  <si>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</si>
  <si>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</si>
  <si>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</si>
  <si>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</si>
  <si>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</si>
  <si>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</si>
  <si>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</si>
  <si>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</si>
  <si>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</si>
  <si>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</si>
  <si>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</si>
  <si>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004 Ubytovna G</t>
  </si>
  <si>
    <t>Sníž.energet.náročnosti pro vytápění věznice Příbram</t>
  </si>
  <si>
    <t>Boukalová</t>
  </si>
  <si>
    <t>říjen 2011</t>
  </si>
  <si>
    <t>,</t>
  </si>
  <si>
    <t>Stavební přípomoce</t>
  </si>
  <si>
    <t>Pomocné ocelové konstrukce</t>
  </si>
  <si>
    <t xml:space="preserve">Tlakové zkoušky potrubí 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</si>
  <si>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</si>
  <si>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</si>
  <si>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</si>
  <si>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0-10 bar </t>
  </si>
  <si>
    <t xml:space="preserve">Tlakoměr kruhový, rozsah 0-6 bar </t>
  </si>
  <si>
    <t>G 5/4“</t>
  </si>
  <si>
    <t>Vyvažovací regulační ventil s přednastavením a vypouštěním G 1"</t>
  </si>
  <si>
    <t>Zpětný ventil G 1"</t>
  </si>
  <si>
    <t>Kulový kohout G 1“</t>
  </si>
  <si>
    <t>Odvzdušňovací kulový kohout G 3/8“</t>
  </si>
  <si>
    <t>Vypouštěcí a odvzdušňovací kulový kohout G 1/2“</t>
  </si>
  <si>
    <t>Pojistný ventil G = 1,26 m3/h,  otv.př. 10 bar  - dobíjecí okruh TV</t>
  </si>
  <si>
    <t>Závěsy na potrubí, konzole, objímky</t>
  </si>
  <si>
    <t>Odvzdušňovací nádoby DN 50</t>
  </si>
  <si>
    <t>Orientační štítky na potrubí</t>
  </si>
  <si>
    <t>Potrubí z ocelových trubek závitových v kotelnách a strojovnách</t>
  </si>
  <si>
    <t>Čerpadlo  třístupňové, dobíjecí okruh TV, DN25/10, G = 1,26 m3/h, el. 230 V</t>
  </si>
  <si>
    <t>Čerpadlo třístupňové DN25/6, G = 1,89 m3/h, el. 230 V</t>
  </si>
  <si>
    <t xml:space="preserve">   včetně tepelné izolace, jm.v. 66 kW</t>
  </si>
  <si>
    <t>732 Předávací stanice</t>
  </si>
  <si>
    <t>Rozdělovač a sběrač topné vody včetně konzol, nátěru a tepelné izolace</t>
  </si>
  <si>
    <t xml:space="preserve">   5 hrdel, DN 65, L = 1200 mm</t>
  </si>
  <si>
    <t>Čerpadlo s plynulou regulací otáček v závislosti na tlakové diferenci DN 32/6, G = 1,50 m3/h, el. 230 V</t>
  </si>
  <si>
    <t xml:space="preserve">   ve spojích svařovaných do DN 32</t>
  </si>
  <si>
    <t xml:space="preserve">Potrubí dobíjecího okruhu TV ze síťovaného polyethylenu PEX-a, max teplota 70°C, </t>
  </si>
  <si>
    <t>PN 10 bar, včetně  spojovacích armatur a fitinek DN 25</t>
  </si>
  <si>
    <t>Uzavírací ventil s lineární škrticí charakteristikou  - armatury na vstupu do PS, DN32</t>
  </si>
  <si>
    <t>Regulátor diferenčního tlaku plynule nastavitelný, montáž do zpětného potrubí,</t>
  </si>
  <si>
    <t>včetně kapiláry do přívodního potrubí a návarku 1/4“,</t>
  </si>
  <si>
    <t>se schopností regulovat až po úplné uzavření, PN 25, DN 25</t>
  </si>
  <si>
    <t>Filtr závitový s výměnnou vložkou G 5/4“</t>
  </si>
  <si>
    <t>Nátěry potrubí syntetické základní do DN 32</t>
  </si>
  <si>
    <t>Nátěry potrubí syntetické základní s 1x email. do DN 32</t>
  </si>
  <si>
    <t>Tepelná izolace potrubí a kolen z polyetylenu tl. 25 mm do DN 32</t>
  </si>
  <si>
    <t>včetně tepelné izolace, 2500l</t>
  </si>
  <si>
    <t xml:space="preserve">Akumulační nádoba pro TV, s magneziovou anodou, PN 10, </t>
  </si>
  <si>
    <t>diferenci DN 32/6, G= 1,5m3/h, el 230V</t>
  </si>
  <si>
    <t>Deskový výměník z nerezových desek pájených mědí pro ohřev TUV</t>
  </si>
  <si>
    <t>732 111</t>
  </si>
  <si>
    <t>732 102</t>
  </si>
  <si>
    <t>732 331</t>
  </si>
  <si>
    <t>732 332</t>
  </si>
  <si>
    <t>732 333</t>
  </si>
  <si>
    <t>733 101</t>
  </si>
  <si>
    <t>733 171</t>
  </si>
  <si>
    <t>733 102</t>
  </si>
  <si>
    <t>733 103</t>
  </si>
  <si>
    <t>733 104</t>
  </si>
  <si>
    <t>734 101</t>
  </si>
  <si>
    <t>734 103</t>
  </si>
  <si>
    <t>734 104</t>
  </si>
  <si>
    <t>734 105</t>
  </si>
  <si>
    <t>734 106</t>
  </si>
  <si>
    <t>734 107</t>
  </si>
  <si>
    <t>734 108</t>
  </si>
  <si>
    <t>nátěrů a, pevné body</t>
  </si>
  <si>
    <t xml:space="preserve">Doplňkové konstrukce z ocelového válc. materiálu včetně </t>
  </si>
  <si>
    <t>Vypracování výrobní dokumentace M + R</t>
  </si>
  <si>
    <t>360 46</t>
  </si>
  <si>
    <t>Revize včetně revizní zprávy</t>
  </si>
  <si>
    <t>Seřízení ma uvedení do provozu</t>
  </si>
  <si>
    <t>360 45</t>
  </si>
  <si>
    <t>Vypracování SW podstanice</t>
  </si>
  <si>
    <t>360 44</t>
  </si>
  <si>
    <t>Převodník metalika-optika</t>
  </si>
  <si>
    <t>360 43</t>
  </si>
  <si>
    <t>Ovládací panel pro montáž na čelní desku rozváděče</t>
  </si>
  <si>
    <t>360 42</t>
  </si>
  <si>
    <t>Podstanice řídícího systému pro  AI=12,DI=10, AO=5, DO=10</t>
  </si>
  <si>
    <t>360 41</t>
  </si>
  <si>
    <t>360 40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</si>
  <si>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</si>
  <si>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360 39</t>
  </si>
  <si>
    <t xml:space="preserve">  </t>
  </si>
  <si>
    <t>Vodič CYA 6 mm2, žlutozelený</t>
  </si>
  <si>
    <t>360 38</t>
  </si>
  <si>
    <t>Ukončení kabelů smršťovací záklopkou</t>
  </si>
  <si>
    <t>360 37</t>
  </si>
  <si>
    <t>360 36</t>
  </si>
  <si>
    <t>Krabice se svorkama  na povrch (Acidur)</t>
  </si>
  <si>
    <t>360 35</t>
  </si>
  <si>
    <t>kg</t>
  </si>
  <si>
    <t>Materiál úhelník 35x35x3</t>
  </si>
  <si>
    <t>360 34</t>
  </si>
  <si>
    <t>360 33</t>
  </si>
  <si>
    <t>Kotevní destička</t>
  </si>
  <si>
    <t>360 32</t>
  </si>
  <si>
    <t>360 31</t>
  </si>
  <si>
    <t>Žlab MARS 125x50 včetně kolen, podpěr a vík</t>
  </si>
  <si>
    <t>360 30</t>
  </si>
  <si>
    <t>360 29</t>
  </si>
  <si>
    <t>Žlab MARS 62x50 včetně kolen, podpěr a vík</t>
  </si>
  <si>
    <t>360 28</t>
  </si>
  <si>
    <t>360 27</t>
  </si>
  <si>
    <t>Kabel LAM TWIN 4x2x0,5 pevně uložený</t>
  </si>
  <si>
    <t>360 26</t>
  </si>
  <si>
    <t>360 25</t>
  </si>
  <si>
    <t>Kabel CYKY 5J x 1, 5 pevně uložený</t>
  </si>
  <si>
    <t>360 24</t>
  </si>
  <si>
    <t>360 23</t>
  </si>
  <si>
    <t>Kabel CYKY 3J x 1, 5 pevně uložený</t>
  </si>
  <si>
    <t>360 22</t>
  </si>
  <si>
    <t>360 21</t>
  </si>
  <si>
    <t>Kabel JYSTY 2P x 0,8 pevně uložený</t>
  </si>
  <si>
    <t>360 20</t>
  </si>
  <si>
    <t>KABELY A KONSTRUKCE VČETNĚ NÁTĚRŮ</t>
  </si>
  <si>
    <t xml:space="preserve">Jednopólový vypínač pro nástěnnou montáž, IP44 </t>
  </si>
  <si>
    <t>360 19</t>
  </si>
  <si>
    <t>Zářivkové svítidlo, 2x36W, přisazené, IP54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</si>
  <si>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</si>
  <si>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</si>
  <si>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</si>
  <si>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</si>
  <si>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</si>
  <si>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</si>
  <si>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</si>
  <si>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</si>
  <si>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</si>
  <si>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</si>
  <si>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</si>
  <si>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</si>
  <si>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</si>
  <si>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</si>
  <si>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</si>
  <si>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</si>
  <si>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</si>
  <si>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</si>
  <si>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</si>
  <si>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</si>
  <si>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</si>
  <si>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</si>
  <si>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</si>
  <si>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</si>
  <si>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</si>
  <si>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</si>
  <si>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</si>
  <si>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</si>
  <si>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</si>
  <si>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</si>
  <si>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</si>
  <si>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17/1-2x,18/1, 19/3,19/1,20/1</t>
  </si>
  <si>
    <t>Prostorový snímač teploty ,18/2,20/4,</t>
  </si>
  <si>
    <t>Snímač tlaku , 0-10V, 0-6B,17/2,</t>
  </si>
  <si>
    <t>Stonkový termostat, 30 až 90 st.C, 20/2</t>
  </si>
  <si>
    <t>Snímač zaplavení včetně elektrod, 20/3</t>
  </si>
  <si>
    <t>Havarijní ventil s elektrohydraulickým uzávěrem, DN 32, PN25, pohon 230V,50 Hz, 20/5</t>
  </si>
  <si>
    <t>ROZVÁDĚČ RA-004</t>
  </si>
  <si>
    <t>SOFTWARE objektu 004</t>
  </si>
  <si>
    <r>
      <t xml:space="preserve">Trojcestný směšovací ventil </t>
    </r>
    <r>
      <rPr>
        <sz val="8"/>
        <color indexed="10"/>
        <rFont val="Arial Narrow"/>
        <family val="2"/>
        <charset val="238"/>
      </rPr>
      <t xml:space="preserve"> </t>
    </r>
    <r>
      <rPr>
        <sz val="8"/>
        <rFont val="Arial Narrow"/>
        <family val="2"/>
      </rPr>
      <t xml:space="preserve"> kv=4,0m3/hod, PN16,</t>
    </r>
    <r>
      <rPr>
        <sz val="8"/>
        <rFont val="Arial Narrow"/>
        <family val="2"/>
        <charset val="238"/>
      </rPr>
      <t xml:space="preserve"> pohon 24V, 0-10V, 18/3</t>
    </r>
  </si>
  <si>
    <r>
      <t xml:space="preserve">Trojcestný směšovací ventil </t>
    </r>
    <r>
      <rPr>
        <sz val="8"/>
        <color indexed="10"/>
        <rFont val="Arial Narrow"/>
        <family val="2"/>
        <charset val="238"/>
      </rPr>
      <t xml:space="preserve"> </t>
    </r>
    <r>
      <rPr>
        <sz val="8"/>
        <rFont val="Arial Narrow"/>
        <family val="2"/>
      </rPr>
      <t xml:space="preserve"> kv=10,0m3/hod, PN16,</t>
    </r>
    <r>
      <rPr>
        <sz val="8"/>
        <rFont val="Arial Narrow"/>
        <family val="2"/>
        <charset val="238"/>
      </rPr>
      <t xml:space="preserve"> pohon 24V, 0-10V, 19/2</t>
    </r>
  </si>
  <si>
    <t>360 47</t>
  </si>
  <si>
    <t>360 48</t>
  </si>
  <si>
    <t>celkem za</t>
  </si>
  <si>
    <t>M 36 Měření a regulace</t>
  </si>
  <si>
    <t>M36</t>
  </si>
  <si>
    <t>Měření a regulace</t>
  </si>
  <si>
    <t>M 21</t>
  </si>
  <si>
    <t>MaR</t>
  </si>
  <si>
    <t xml:space="preserve">Stavební přípomoce </t>
  </si>
  <si>
    <t>727 01</t>
  </si>
  <si>
    <t>Zednické výpomoce</t>
  </si>
  <si>
    <t>727</t>
  </si>
  <si>
    <t xml:space="preserve">Přesun hmot pro vnitřní vodovod, výšky do 12 m </t>
  </si>
  <si>
    <t>998 72-2202.R00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</si>
  <si>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</si>
  <si>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</si>
  <si>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</si>
  <si>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</si>
  <si>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</si>
  <si>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</si>
  <si>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 xml:space="preserve">Izolace tl 25mm DN 40 </t>
  </si>
  <si>
    <t>722 18-9001</t>
  </si>
  <si>
    <t>Potrubí z PPR Instaplast, studená, D 32/4,4 mm vč. izol tl 25mm</t>
  </si>
  <si>
    <t>722 17-2313.R00</t>
  </si>
  <si>
    <t xml:space="preserve">Cirkulační čerpadlo DN 25 </t>
  </si>
  <si>
    <t>724 32-9001</t>
  </si>
  <si>
    <t xml:space="preserve">Zpětná klapka DN 25 </t>
  </si>
  <si>
    <t>722 23-1063</t>
  </si>
  <si>
    <t xml:space="preserve">Kulový kohout s vypouš´t DN 25 </t>
  </si>
  <si>
    <t>722 22-2332</t>
  </si>
  <si>
    <t xml:space="preserve">Kulový kohout  DN 25 </t>
  </si>
  <si>
    <t>722 22-2313</t>
  </si>
  <si>
    <t xml:space="preserve">Nádoba expanzní na pitnou vodu 80l </t>
  </si>
  <si>
    <t>724 30-9001</t>
  </si>
  <si>
    <t xml:space="preserve">Teploměr přímý s pouzdrem </t>
  </si>
  <si>
    <t>734 41-1111.R00</t>
  </si>
  <si>
    <t xml:space="preserve">Filtr vodovodní DN 25 </t>
  </si>
  <si>
    <t>722 23-2362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</si>
  <si>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</si>
  <si>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</si>
  <si>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</si>
  <si>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</si>
  <si>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</si>
  <si>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</si>
  <si>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>Snížení energet.náročnosti pro vytápění věznice Příbram</t>
  </si>
  <si>
    <t>720 Zdravotní instalace celkem</t>
  </si>
  <si>
    <t>720</t>
  </si>
  <si>
    <t>Zdravotní instalace</t>
  </si>
  <si>
    <t>720 101</t>
  </si>
  <si>
    <t>Náklady dle přílohy -díl 200</t>
  </si>
  <si>
    <t>Zateplovací systém ETICS tl.40 mm se silikátovou omítkou 2,5 kg/m2</t>
  </si>
  <si>
    <t>Zateplovací systém ETICS tl. 150 mm se silikátovou omítkou  2,5 kg/m2</t>
  </si>
  <si>
    <t xml:space="preserve">Deska z minerální plsti tl. 100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</si>
</sst>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3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charset val="238"/>
    </font>
    <font>
      <sz val="8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sz val="8"/>
      <name val="Arial Narrow"/>
      <family val="2"/>
      <charset val="238"/>
    </font>
    <font>
      <sz val="8"/>
      <name val="Arial Narrow"/>
      <family val="2"/>
    </font>
    <font>
      <sz val="8"/>
      <color indexed="10"/>
      <name val="Arial Narrow"/>
      <family val="2"/>
      <charset val="238"/>
    </font>
    <font>
      <b/>
      <sz val="8"/>
      <name val="Arial Narrow"/>
      <family val="2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22" fillId="0" borderId="0"/>
    <xf numFmtId="0" fontId="20" fillId="0" borderId="0"/>
  </cellStyleXfs>
  <cellXfs count="25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9" fillId="0" borderId="59" xfId="1" applyBorder="1"/>
    <xf numFmtId="0" fontId="9" fillId="0" borderId="20" xfId="1" applyBorder="1"/>
    <xf numFmtId="0" fontId="21" fillId="0" borderId="20" xfId="1" applyFont="1" applyBorder="1"/>
    <xf numFmtId="0" fontId="23" fillId="0" borderId="53" xfId="2" applyFont="1" applyBorder="1" applyAlignment="1">
      <alignment horizontal="center"/>
    </xf>
    <xf numFmtId="0" fontId="23" fillId="0" borderId="53" xfId="2" applyFont="1" applyBorder="1" applyAlignment="1">
      <alignment horizontal="left" indent="1"/>
    </xf>
    <xf numFmtId="0" fontId="23" fillId="0" borderId="53" xfId="2" applyNumberFormat="1" applyFont="1" applyBorder="1" applyAlignment="1">
      <alignment horizontal="center" wrapText="1"/>
    </xf>
    <xf numFmtId="0" fontId="23" fillId="0" borderId="13" xfId="2" applyFont="1" applyBorder="1" applyAlignment="1">
      <alignment horizontal="left" indent="1"/>
    </xf>
    <xf numFmtId="4" fontId="24" fillId="0" borderId="53" xfId="1" applyNumberFormat="1" applyFont="1" applyFill="1" applyBorder="1"/>
    <xf numFmtId="0" fontId="24" fillId="0" borderId="53" xfId="1" applyFont="1" applyFill="1" applyBorder="1" applyAlignment="1">
      <alignment horizontal="center"/>
    </xf>
    <xf numFmtId="0" fontId="23" fillId="0" borderId="53" xfId="2" applyFont="1" applyFill="1" applyBorder="1" applyAlignment="1">
      <alignment horizontal="left" indent="1"/>
    </xf>
    <xf numFmtId="0" fontId="23" fillId="0" borderId="53" xfId="2" applyFont="1" applyBorder="1" applyAlignment="1"/>
    <xf numFmtId="0" fontId="23" fillId="0" borderId="53" xfId="2" applyNumberFormat="1" applyFont="1" applyBorder="1" applyAlignment="1">
      <alignment horizontal="left" wrapText="1" indent="1"/>
    </xf>
    <xf numFmtId="0" fontId="8" fillId="0" borderId="53" xfId="1" applyFont="1" applyFill="1" applyBorder="1" applyAlignment="1">
      <alignment horizontal="center"/>
    </xf>
    <xf numFmtId="4" fontId="17" fillId="0" borderId="6" xfId="1" applyNumberFormat="1" applyFont="1" applyFill="1" applyBorder="1" applyAlignment="1">
      <alignment horizontal="right"/>
    </xf>
    <xf numFmtId="4" fontId="24" fillId="0" borderId="6" xfId="1" applyNumberFormat="1" applyFont="1" applyFill="1" applyBorder="1" applyAlignment="1">
      <alignment horizontal="right"/>
    </xf>
    <xf numFmtId="0" fontId="5" fillId="0" borderId="60" xfId="1" applyFont="1" applyFill="1" applyBorder="1"/>
    <xf numFmtId="0" fontId="9" fillId="0" borderId="60" xfId="1" applyFill="1" applyBorder="1" applyAlignment="1">
      <alignment horizontal="center"/>
    </xf>
    <xf numFmtId="0" fontId="9" fillId="0" borderId="60" xfId="1" applyNumberFormat="1" applyFill="1" applyBorder="1" applyAlignment="1">
      <alignment horizontal="right"/>
    </xf>
    <xf numFmtId="0" fontId="17" fillId="0" borderId="53" xfId="1" applyFont="1" applyBorder="1"/>
    <xf numFmtId="3" fontId="17" fillId="0" borderId="53" xfId="1" applyNumberFormat="1" applyFont="1" applyBorder="1"/>
    <xf numFmtId="49" fontId="24" fillId="0" borderId="53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4" fontId="21" fillId="0" borderId="59" xfId="1" applyNumberFormat="1" applyFont="1" applyBorder="1"/>
    <xf numFmtId="0" fontId="23" fillId="0" borderId="13" xfId="2" applyFont="1" applyFill="1" applyBorder="1" applyAlignment="1">
      <alignment horizontal="left" indent="1"/>
    </xf>
    <xf numFmtId="4" fontId="17" fillId="0" borderId="0" xfId="1" applyNumberFormat="1" applyFont="1"/>
    <xf numFmtId="4" fontId="17" fillId="0" borderId="0" xfId="1" applyNumberFormat="1" applyFont="1" applyFill="1"/>
    <xf numFmtId="0" fontId="24" fillId="0" borderId="6" xfId="1" applyNumberFormat="1" applyFont="1" applyFill="1" applyBorder="1" applyAlignment="1">
      <alignment horizontal="right"/>
    </xf>
    <xf numFmtId="0" fontId="21" fillId="0" borderId="0" xfId="1" applyFont="1"/>
    <xf numFmtId="0" fontId="21" fillId="0" borderId="59" xfId="1" applyFont="1" applyBorder="1"/>
    <xf numFmtId="0" fontId="17" fillId="0" borderId="53" xfId="1" applyFont="1" applyBorder="1" applyAlignment="1">
      <alignment horizontal="center"/>
    </xf>
    <xf numFmtId="3" fontId="17" fillId="0" borderId="53" xfId="1" applyNumberFormat="1" applyFont="1" applyBorder="1" applyAlignment="1">
      <alignment horizont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/>
    </xf>
    <xf numFmtId="4" fontId="17" fillId="0" borderId="6" xfId="1" applyNumberFormat="1" applyFont="1" applyFill="1" applyBorder="1"/>
    <xf numFmtId="4" fontId="24" fillId="0" borderId="6" xfId="1" applyNumberFormat="1" applyFont="1" applyFill="1" applyBorder="1"/>
    <xf numFmtId="4" fontId="24" fillId="0" borderId="6" xfId="1" applyNumberFormat="1" applyFont="1" applyFill="1" applyBorder="1" applyAlignment="1">
      <alignment vertical="center"/>
    </xf>
    <xf numFmtId="0" fontId="26" fillId="0" borderId="53" xfId="0" applyFont="1" applyBorder="1" applyAlignment="1">
      <alignment horizontal="center" vertical="center"/>
    </xf>
    <xf numFmtId="166" fontId="26" fillId="0" borderId="53" xfId="0" applyNumberFormat="1" applyFont="1" applyBorder="1" applyAlignment="1">
      <alignment vertical="center"/>
    </xf>
    <xf numFmtId="165" fontId="27" fillId="0" borderId="53" xfId="0" applyNumberFormat="1" applyFont="1" applyBorder="1" applyAlignment="1">
      <alignment vertical="center"/>
    </xf>
    <xf numFmtId="165" fontId="26" fillId="0" borderId="53" xfId="0" applyNumberFormat="1" applyFont="1" applyBorder="1" applyAlignment="1">
      <alignment vertical="center"/>
    </xf>
    <xf numFmtId="0" fontId="24" fillId="0" borderId="53" xfId="0" applyFont="1" applyBorder="1"/>
    <xf numFmtId="0" fontId="9" fillId="0" borderId="59" xfId="1" applyBorder="1" applyAlignment="1">
      <alignment horizontal="right"/>
    </xf>
    <xf numFmtId="0" fontId="24" fillId="0" borderId="59" xfId="1" applyFont="1" applyBorder="1" applyAlignment="1">
      <alignment horizontal="center"/>
    </xf>
    <xf numFmtId="0" fontId="24" fillId="0" borderId="59" xfId="1" applyFont="1" applyBorder="1" applyAlignment="1">
      <alignment horizontal="right"/>
    </xf>
    <xf numFmtId="0" fontId="24" fillId="0" borderId="53" xfId="1" applyFont="1" applyBorder="1" applyAlignment="1">
      <alignment horizontal="right"/>
    </xf>
    <xf numFmtId="0" fontId="24" fillId="0" borderId="53" xfId="1" applyFont="1" applyBorder="1" applyAlignment="1">
      <alignment horizontal="center"/>
    </xf>
    <xf numFmtId="0" fontId="26" fillId="0" borderId="53" xfId="0" applyFont="1" applyBorder="1" applyAlignment="1">
      <alignment horizontal="left" vertical="center" wrapText="1"/>
    </xf>
    <xf numFmtId="0" fontId="9" fillId="0" borderId="6" xfId="1" applyBorder="1"/>
    <xf numFmtId="0" fontId="21" fillId="0" borderId="59" xfId="1" applyFont="1" applyBorder="1" applyAlignment="1">
      <alignment horizontal="left"/>
    </xf>
    <xf numFmtId="0" fontId="21" fillId="0" borderId="59" xfId="1" applyFont="1" applyBorder="1" applyAlignment="1">
      <alignment horizontal="right"/>
    </xf>
    <xf numFmtId="4" fontId="21" fillId="0" borderId="20" xfId="1" applyNumberFormat="1" applyFont="1" applyBorder="1"/>
    <xf numFmtId="0" fontId="9" fillId="0" borderId="53" xfId="1" applyFill="1" applyBorder="1"/>
    <xf numFmtId="0" fontId="9" fillId="0" borderId="13" xfId="1" applyBorder="1"/>
    <xf numFmtId="0" fontId="17" fillId="0" borderId="13" xfId="1" applyFont="1" applyBorder="1"/>
    <xf numFmtId="0" fontId="17" fillId="0" borderId="0" xfId="1" applyFont="1"/>
    <xf numFmtId="4" fontId="17" fillId="0" borderId="53" xfId="1" applyNumberFormat="1" applyFont="1" applyBorder="1"/>
    <xf numFmtId="0" fontId="21" fillId="0" borderId="19" xfId="1" applyFont="1" applyBorder="1"/>
    <xf numFmtId="0" fontId="9" fillId="0" borderId="60" xfId="1" applyFill="1" applyBorder="1"/>
    <xf numFmtId="0" fontId="30" fillId="0" borderId="59" xfId="1" applyFont="1" applyBorder="1"/>
    <xf numFmtId="0" fontId="30" fillId="0" borderId="0" xfId="1" applyFont="1"/>
    <xf numFmtId="4" fontId="30" fillId="0" borderId="59" xfId="1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004</v>
          </cell>
        </row>
        <row r="7">
          <cell r="G7">
            <v>0</v>
          </cell>
        </row>
      </sheetData>
      <sheetData sheetId="1">
        <row r="9">
          <cell r="E9">
            <v>0</v>
          </cell>
          <cell r="F9">
            <v>14289.182000000001</v>
          </cell>
          <cell r="G9">
            <v>0</v>
          </cell>
          <cell r="H9">
            <v>0</v>
          </cell>
          <cell r="I9">
            <v>0</v>
          </cell>
        </row>
        <row r="15">
          <cell r="H1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3" workbookViewId="0">
      <selection activeCell="D14" sqref="D14:G1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343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344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34"/>
      <c r="D7" s="235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34"/>
      <c r="D8" s="235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36" t="s">
        <v>342</v>
      </c>
      <c r="F11" s="237"/>
      <c r="G11" s="238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345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66" t="s">
        <v>346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39"/>
      <c r="C37" s="239"/>
      <c r="D37" s="239"/>
      <c r="E37" s="239"/>
      <c r="F37" s="239"/>
      <c r="G37" s="239"/>
      <c r="H37" t="s">
        <v>4</v>
      </c>
    </row>
    <row r="38" spans="1:8" ht="12.75" customHeight="1" x14ac:dyDescent="0.2">
      <c r="A38" s="67"/>
      <c r="B38" s="239"/>
      <c r="C38" s="239"/>
      <c r="D38" s="239"/>
      <c r="E38" s="239"/>
      <c r="F38" s="239"/>
      <c r="G38" s="239"/>
      <c r="H38" t="s">
        <v>4</v>
      </c>
    </row>
    <row r="39" spans="1:8" x14ac:dyDescent="0.2">
      <c r="A39" s="67"/>
      <c r="B39" s="239"/>
      <c r="C39" s="239"/>
      <c r="D39" s="239"/>
      <c r="E39" s="239"/>
      <c r="F39" s="239"/>
      <c r="G39" s="239"/>
      <c r="H39" t="s">
        <v>4</v>
      </c>
    </row>
    <row r="40" spans="1:8" x14ac:dyDescent="0.2">
      <c r="A40" s="67"/>
      <c r="B40" s="239"/>
      <c r="C40" s="239"/>
      <c r="D40" s="239"/>
      <c r="E40" s="239"/>
      <c r="F40" s="239"/>
      <c r="G40" s="239"/>
      <c r="H40" t="s">
        <v>4</v>
      </c>
    </row>
    <row r="41" spans="1:8" x14ac:dyDescent="0.2">
      <c r="A41" s="67"/>
      <c r="B41" s="239"/>
      <c r="C41" s="239"/>
      <c r="D41" s="239"/>
      <c r="E41" s="239"/>
      <c r="F41" s="239"/>
      <c r="G41" s="239"/>
      <c r="H41" t="s">
        <v>4</v>
      </c>
    </row>
    <row r="42" spans="1:8" x14ac:dyDescent="0.2">
      <c r="A42" s="67"/>
      <c r="B42" s="239"/>
      <c r="C42" s="239"/>
      <c r="D42" s="239"/>
      <c r="E42" s="239"/>
      <c r="F42" s="239"/>
      <c r="G42" s="239"/>
      <c r="H42" t="s">
        <v>4</v>
      </c>
    </row>
    <row r="43" spans="1:8" x14ac:dyDescent="0.2">
      <c r="A43" s="67"/>
      <c r="B43" s="239"/>
      <c r="C43" s="239"/>
      <c r="D43" s="239"/>
      <c r="E43" s="239"/>
      <c r="F43" s="239"/>
      <c r="G43" s="239"/>
      <c r="H43" t="s">
        <v>4</v>
      </c>
    </row>
    <row r="44" spans="1:8" x14ac:dyDescent="0.2">
      <c r="A44" s="67"/>
      <c r="B44" s="239"/>
      <c r="C44" s="239"/>
      <c r="D44" s="239"/>
      <c r="E44" s="239"/>
      <c r="F44" s="239"/>
      <c r="G44" s="239"/>
      <c r="H44" t="s">
        <v>4</v>
      </c>
    </row>
    <row r="45" spans="1:8" ht="3" customHeight="1" x14ac:dyDescent="0.2">
      <c r="A45" s="67"/>
      <c r="B45" s="239"/>
      <c r="C45" s="239"/>
      <c r="D45" s="239"/>
      <c r="E45" s="239"/>
      <c r="F45" s="239"/>
      <c r="G45" s="239"/>
      <c r="H45" t="s">
        <v>4</v>
      </c>
    </row>
    <row r="46" spans="1:8" x14ac:dyDescent="0.2">
      <c r="B46" s="233"/>
      <c r="C46" s="233"/>
      <c r="D46" s="233"/>
      <c r="E46" s="233"/>
      <c r="F46" s="233"/>
      <c r="G46" s="233"/>
    </row>
    <row r="47" spans="1:8" x14ac:dyDescent="0.2">
      <c r="B47" s="233"/>
      <c r="C47" s="233"/>
      <c r="D47" s="233"/>
      <c r="E47" s="233"/>
      <c r="F47" s="233"/>
      <c r="G47" s="233"/>
    </row>
    <row r="48" spans="1:8" x14ac:dyDescent="0.2">
      <c r="B48" s="233"/>
      <c r="C48" s="233"/>
      <c r="D48" s="233"/>
      <c r="E48" s="233"/>
      <c r="F48" s="233"/>
      <c r="G48" s="233"/>
    </row>
    <row r="49" spans="2:7" x14ac:dyDescent="0.2">
      <c r="B49" s="233"/>
      <c r="C49" s="233"/>
      <c r="D49" s="233"/>
      <c r="E49" s="233"/>
      <c r="F49" s="233"/>
      <c r="G49" s="233"/>
    </row>
    <row r="50" spans="2:7" x14ac:dyDescent="0.2">
      <c r="B50" s="233"/>
      <c r="C50" s="233"/>
      <c r="D50" s="233"/>
      <c r="E50" s="233"/>
      <c r="F50" s="233"/>
      <c r="G50" s="233"/>
    </row>
    <row r="51" spans="2:7" x14ac:dyDescent="0.2">
      <c r="B51" s="233"/>
      <c r="C51" s="233"/>
      <c r="D51" s="233"/>
      <c r="E51" s="233"/>
      <c r="F51" s="233"/>
      <c r="G51" s="233"/>
    </row>
    <row r="52" spans="2:7" x14ac:dyDescent="0.2">
      <c r="B52" s="233"/>
      <c r="C52" s="233"/>
      <c r="D52" s="233"/>
      <c r="E52" s="233"/>
      <c r="F52" s="233"/>
      <c r="G52" s="233"/>
    </row>
    <row r="53" spans="2:7" x14ac:dyDescent="0.2">
      <c r="B53" s="233"/>
      <c r="C53" s="233"/>
      <c r="D53" s="233"/>
      <c r="E53" s="233"/>
      <c r="F53" s="233"/>
      <c r="G53" s="233"/>
    </row>
    <row r="54" spans="2:7" x14ac:dyDescent="0.2">
      <c r="B54" s="233"/>
      <c r="C54" s="233"/>
      <c r="D54" s="233"/>
      <c r="E54" s="233"/>
      <c r="F54" s="233"/>
      <c r="G54" s="233"/>
    </row>
    <row r="55" spans="2:7" x14ac:dyDescent="0.2">
      <c r="B55" s="233"/>
      <c r="C55" s="233"/>
      <c r="D55" s="233"/>
      <c r="E55" s="233"/>
      <c r="F55" s="233"/>
      <c r="G55" s="233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6"/>
  <sheetViews>
    <sheetView topLeftCell="A10" workbookViewId="0">
      <selection activeCell="F20" sqref="F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40" t="s">
        <v>5</v>
      </c>
      <c r="B1" s="241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 x14ac:dyDescent="0.25">
      <c r="A2" s="242" t="s">
        <v>1</v>
      </c>
      <c r="B2" s="243"/>
      <c r="C2" s="74" t="str">
        <f>CONCATENATE(cisloobjektu," ",nazevobjektu)</f>
        <v xml:space="preserve"> SO 004 Ubytovna G</v>
      </c>
      <c r="D2" s="75"/>
      <c r="E2" s="76"/>
      <c r="F2" s="75"/>
      <c r="G2" s="244"/>
      <c r="H2" s="244"/>
      <c r="I2" s="245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2" t="str">
        <f>'100 stavbení'!B7</f>
        <v>1</v>
      </c>
      <c r="B7" s="85" t="str">
        <f>'100 stavbení'!C7</f>
        <v>Zemní práce</v>
      </c>
      <c r="C7" s="86"/>
      <c r="D7" s="87"/>
      <c r="E7" s="163">
        <f>'100 stavbení'!BA11</f>
        <v>0</v>
      </c>
      <c r="F7" s="164">
        <f>'100 stavbení'!BB11</f>
        <v>0</v>
      </c>
      <c r="G7" s="164">
        <f>'100 stavbení'!BC11</f>
        <v>0</v>
      </c>
      <c r="H7" s="164">
        <f>'100 stavbení'!BD11</f>
        <v>0</v>
      </c>
      <c r="I7" s="165">
        <f>'100 stavbení'!BE11</f>
        <v>0</v>
      </c>
    </row>
    <row r="8" spans="1:9" s="11" customFormat="1" x14ac:dyDescent="0.2">
      <c r="A8" s="162" t="str">
        <f>'100 stavbení'!B12</f>
        <v>3</v>
      </c>
      <c r="B8" s="85" t="str">
        <f>'100 stavbení'!C12</f>
        <v>Svislé a kompletní konstrukce</v>
      </c>
      <c r="C8" s="86"/>
      <c r="D8" s="87"/>
      <c r="E8" s="163">
        <f>'100 stavbení'!BA15</f>
        <v>0</v>
      </c>
      <c r="F8" s="164">
        <f>'100 stavbení'!BB15</f>
        <v>0</v>
      </c>
      <c r="G8" s="164">
        <f>'100 stavbení'!BC15</f>
        <v>0</v>
      </c>
      <c r="H8" s="164">
        <f>'100 stavbení'!BD15</f>
        <v>0</v>
      </c>
      <c r="I8" s="165">
        <f>'100 stavbení'!BE15</f>
        <v>0</v>
      </c>
    </row>
    <row r="9" spans="1:9" s="11" customFormat="1" x14ac:dyDescent="0.2">
      <c r="A9" s="162" t="str">
        <f>'100 stavbení'!B16</f>
        <v>61</v>
      </c>
      <c r="B9" s="85" t="str">
        <f>'100 stavbení'!C16</f>
        <v>Upravy povrchů vnitřní</v>
      </c>
      <c r="C9" s="86"/>
      <c r="D9" s="87"/>
      <c r="E9" s="163">
        <f>'100 stavbení'!BA20</f>
        <v>0</v>
      </c>
      <c r="F9" s="164">
        <f>'100 stavbení'!BB20</f>
        <v>0</v>
      </c>
      <c r="G9" s="164">
        <f>'100 stavbení'!BC20</f>
        <v>0</v>
      </c>
      <c r="H9" s="164">
        <f>'100 stavbení'!BD20</f>
        <v>0</v>
      </c>
      <c r="I9" s="165">
        <f>'100 stavbení'!BE20</f>
        <v>0</v>
      </c>
    </row>
    <row r="10" spans="1:9" s="11" customFormat="1" x14ac:dyDescent="0.2">
      <c r="A10" s="162" t="str">
        <f>'100 stavbení'!B21</f>
        <v>62</v>
      </c>
      <c r="B10" s="85" t="str">
        <f>'100 stavbení'!C21</f>
        <v>Upravy povrchů vnější</v>
      </c>
      <c r="C10" s="86"/>
      <c r="D10" s="87"/>
      <c r="E10" s="163">
        <f>'100 stavbení'!BA27</f>
        <v>0</v>
      </c>
      <c r="F10" s="164">
        <f>'100 stavbení'!BB27</f>
        <v>0</v>
      </c>
      <c r="G10" s="164">
        <f>'100 stavbení'!BC27</f>
        <v>0</v>
      </c>
      <c r="H10" s="164">
        <f>'100 stavbení'!BD27</f>
        <v>0</v>
      </c>
      <c r="I10" s="165">
        <f>'100 stavbení'!BE27</f>
        <v>0</v>
      </c>
    </row>
    <row r="11" spans="1:9" s="11" customFormat="1" x14ac:dyDescent="0.2">
      <c r="A11" s="162" t="str">
        <f>'100 stavbení'!B28</f>
        <v>63</v>
      </c>
      <c r="B11" s="85" t="str">
        <f>'100 stavbení'!C28</f>
        <v>Podlahy a podlahové konstrukce</v>
      </c>
      <c r="C11" s="86"/>
      <c r="D11" s="87"/>
      <c r="E11" s="163">
        <f>'100 stavbení'!BA32</f>
        <v>0</v>
      </c>
      <c r="F11" s="164">
        <f>'100 stavbení'!BB32</f>
        <v>0</v>
      </c>
      <c r="G11" s="164">
        <f>'100 stavbení'!BC32</f>
        <v>0</v>
      </c>
      <c r="H11" s="164">
        <f>'100 stavbení'!BD32</f>
        <v>0</v>
      </c>
      <c r="I11" s="165">
        <f>'100 stavbení'!BE32</f>
        <v>0</v>
      </c>
    </row>
    <row r="12" spans="1:9" s="11" customFormat="1" x14ac:dyDescent="0.2">
      <c r="A12" s="162" t="str">
        <f>'100 stavbení'!B33</f>
        <v>64</v>
      </c>
      <c r="B12" s="85" t="str">
        <f>'100 stavbení'!C33</f>
        <v>Výplně otvorů</v>
      </c>
      <c r="C12" s="86"/>
      <c r="D12" s="87"/>
      <c r="E12" s="163">
        <f>'100 stavbení'!BA39</f>
        <v>0</v>
      </c>
      <c r="F12" s="164">
        <f>'100 stavbení'!BB39</f>
        <v>0</v>
      </c>
      <c r="G12" s="164">
        <f>'100 stavbení'!BC39</f>
        <v>0</v>
      </c>
      <c r="H12" s="164">
        <f>'100 stavbení'!BD39</f>
        <v>0</v>
      </c>
      <c r="I12" s="165">
        <f>'100 stavbení'!BE39</f>
        <v>0</v>
      </c>
    </row>
    <row r="13" spans="1:9" s="11" customFormat="1" x14ac:dyDescent="0.2">
      <c r="A13" s="162" t="str">
        <f>'100 stavbení'!B40</f>
        <v>94</v>
      </c>
      <c r="B13" s="85" t="str">
        <f>'100 stavbení'!C40</f>
        <v>Lešení a stavební výtahy</v>
      </c>
      <c r="C13" s="86"/>
      <c r="D13" s="87"/>
      <c r="E13" s="163">
        <f>'100 stavbení'!BA47</f>
        <v>0</v>
      </c>
      <c r="F13" s="164">
        <f>'100 stavbení'!BB47</f>
        <v>0</v>
      </c>
      <c r="G13" s="164">
        <f>'100 stavbení'!BC47</f>
        <v>0</v>
      </c>
      <c r="H13" s="164">
        <f>'100 stavbení'!BD47</f>
        <v>0</v>
      </c>
      <c r="I13" s="165">
        <f>'100 stavbení'!BE47</f>
        <v>0</v>
      </c>
    </row>
    <row r="14" spans="1:9" s="11" customFormat="1" x14ac:dyDescent="0.2">
      <c r="A14" s="162" t="str">
        <f>'100 stavbení'!B48</f>
        <v>95</v>
      </c>
      <c r="B14" s="85" t="str">
        <f>'100 stavbení'!C48</f>
        <v>Dokončovací kce na pozem.stav.</v>
      </c>
      <c r="C14" s="86"/>
      <c r="D14" s="87"/>
      <c r="E14" s="163">
        <f>'100 stavbení'!BA52</f>
        <v>0</v>
      </c>
      <c r="F14" s="164">
        <f>'100 stavbení'!BB52</f>
        <v>0</v>
      </c>
      <c r="G14" s="164">
        <f>'100 stavbení'!BC52</f>
        <v>0</v>
      </c>
      <c r="H14" s="164">
        <f>'100 stavbení'!BD52</f>
        <v>0</v>
      </c>
      <c r="I14" s="165">
        <f>'100 stavbení'!BE52</f>
        <v>0</v>
      </c>
    </row>
    <row r="15" spans="1:9" s="11" customFormat="1" x14ac:dyDescent="0.2">
      <c r="A15" s="162" t="str">
        <f>'100 stavbení'!B53</f>
        <v>96</v>
      </c>
      <c r="B15" s="85" t="str">
        <f>'100 stavbení'!C53</f>
        <v>Bourání konstrukcí</v>
      </c>
      <c r="C15" s="86"/>
      <c r="D15" s="87"/>
      <c r="E15" s="163">
        <f>'100 stavbení'!BA77</f>
        <v>0</v>
      </c>
      <c r="F15" s="164">
        <f>'100 stavbení'!BB77</f>
        <v>0</v>
      </c>
      <c r="G15" s="164">
        <f>'100 stavbení'!BC77</f>
        <v>0</v>
      </c>
      <c r="H15" s="164">
        <f>'100 stavbení'!BD77</f>
        <v>0</v>
      </c>
      <c r="I15" s="165">
        <f>'100 stavbení'!BE77</f>
        <v>0</v>
      </c>
    </row>
    <row r="16" spans="1:9" s="11" customFormat="1" x14ac:dyDescent="0.2">
      <c r="A16" s="162" t="str">
        <f>'100 stavbení'!B78</f>
        <v>99</v>
      </c>
      <c r="B16" s="85" t="str">
        <f>'100 stavbení'!C78</f>
        <v>Staveništní přesun hmot</v>
      </c>
      <c r="C16" s="86"/>
      <c r="D16" s="87"/>
      <c r="E16" s="163">
        <f>'100 stavbení'!BA80</f>
        <v>0</v>
      </c>
      <c r="F16" s="164">
        <f>'100 stavbení'!BB80</f>
        <v>0</v>
      </c>
      <c r="G16" s="164">
        <f>'100 stavbení'!BC80</f>
        <v>0</v>
      </c>
      <c r="H16" s="164">
        <f>'100 stavbení'!BD80</f>
        <v>0</v>
      </c>
      <c r="I16" s="165">
        <f>'100 stavbení'!BE80</f>
        <v>0</v>
      </c>
    </row>
    <row r="17" spans="1:57" s="11" customFormat="1" x14ac:dyDescent="0.2">
      <c r="A17" s="162" t="str">
        <f>'100 stavbení'!B81</f>
        <v>711</v>
      </c>
      <c r="B17" s="85" t="str">
        <f>'100 stavbení'!C81</f>
        <v>Izolace proti vodě</v>
      </c>
      <c r="C17" s="86"/>
      <c r="D17" s="87"/>
      <c r="E17" s="163">
        <f>'100 stavbení'!BA84</f>
        <v>0</v>
      </c>
      <c r="F17" s="164">
        <f>'100 stavbení'!BB84</f>
        <v>0</v>
      </c>
      <c r="G17" s="164">
        <f>'100 stavbení'!BC84</f>
        <v>0</v>
      </c>
      <c r="H17" s="164">
        <f>'100 stavbení'!BD84</f>
        <v>0</v>
      </c>
      <c r="I17" s="165">
        <f>'100 stavbení'!BE84</f>
        <v>0</v>
      </c>
    </row>
    <row r="18" spans="1:57" s="11" customFormat="1" x14ac:dyDescent="0.2">
      <c r="A18" s="162" t="str">
        <f>'100 stavbení'!B85</f>
        <v>713</v>
      </c>
      <c r="B18" s="85" t="str">
        <f>'100 stavbení'!C85</f>
        <v>Izolace tepelné</v>
      </c>
      <c r="C18" s="86"/>
      <c r="D18" s="87"/>
      <c r="E18" s="163">
        <f>'100 stavbení'!BA91</f>
        <v>0</v>
      </c>
      <c r="F18" s="164">
        <f>'100 stavbení'!BB91</f>
        <v>0</v>
      </c>
      <c r="G18" s="164">
        <f>'100 stavbení'!BC91</f>
        <v>0</v>
      </c>
      <c r="H18" s="164">
        <f>'100 stavbení'!BD91</f>
        <v>0</v>
      </c>
      <c r="I18" s="165">
        <f>'100 stavbení'!BE91</f>
        <v>0</v>
      </c>
    </row>
    <row r="19" spans="1:57" s="11" customFormat="1" x14ac:dyDescent="0.2">
      <c r="A19" s="162" t="s">
        <v>547</v>
      </c>
      <c r="B19" s="85" t="s">
        <v>548</v>
      </c>
      <c r="C19" s="86"/>
      <c r="D19" s="87"/>
      <c r="E19" s="163">
        <v>0</v>
      </c>
      <c r="F19" s="164">
        <f>'100 stavbení'!G94</f>
        <v>0</v>
      </c>
      <c r="G19" s="164">
        <v>0</v>
      </c>
      <c r="H19" s="164">
        <v>0</v>
      </c>
      <c r="I19" s="165">
        <v>0</v>
      </c>
    </row>
    <row r="20" spans="1:57" s="11" customFormat="1" x14ac:dyDescent="0.2">
      <c r="A20" s="162" t="str">
        <f>'100 stavbení'!B95</f>
        <v>732</v>
      </c>
      <c r="B20" s="85" t="str">
        <f>'100 stavbení'!C95</f>
        <v>Předávací stanice</v>
      </c>
      <c r="C20" s="86"/>
      <c r="D20" s="87"/>
      <c r="E20" s="163">
        <f>'100 stavbení'!BA97</f>
        <v>0</v>
      </c>
      <c r="F20" s="164">
        <f>'100 stavbení'!BB97</f>
        <v>0</v>
      </c>
      <c r="G20" s="164">
        <f>'100 stavbení'!BC97</f>
        <v>0</v>
      </c>
      <c r="H20" s="164">
        <f>'100 stavbení'!BD97</f>
        <v>0</v>
      </c>
      <c r="I20" s="165">
        <f>'100 stavbení'!BE97</f>
        <v>0</v>
      </c>
    </row>
    <row r="21" spans="1:57" s="11" customFormat="1" x14ac:dyDescent="0.2">
      <c r="A21" s="162" t="str">
        <f>'100 stavbení'!B98</f>
        <v>764</v>
      </c>
      <c r="B21" s="85" t="str">
        <f>'100 stavbení'!C98</f>
        <v>Konstrukce klempířské</v>
      </c>
      <c r="C21" s="86"/>
      <c r="D21" s="87"/>
      <c r="E21" s="163">
        <f>'100 stavbení'!BA106</f>
        <v>0</v>
      </c>
      <c r="F21" s="164">
        <f>'100 stavbení'!BB106</f>
        <v>0</v>
      </c>
      <c r="G21" s="164">
        <f>'100 stavbení'!BC106</f>
        <v>0</v>
      </c>
      <c r="H21" s="164">
        <f>'100 stavbení'!BD106</f>
        <v>0</v>
      </c>
      <c r="I21" s="165">
        <f>'100 stavbení'!BE106</f>
        <v>0</v>
      </c>
    </row>
    <row r="22" spans="1:57" s="11" customFormat="1" x14ac:dyDescent="0.2">
      <c r="A22" s="162" t="str">
        <f>'100 stavbení'!B107</f>
        <v>766</v>
      </c>
      <c r="B22" s="85" t="str">
        <f>'100 stavbení'!C107</f>
        <v>Konstrukce truhlářské</v>
      </c>
      <c r="C22" s="86"/>
      <c r="D22" s="87"/>
      <c r="E22" s="163">
        <f>'100 stavbení'!BA127</f>
        <v>0</v>
      </c>
      <c r="F22" s="164">
        <f>'100 stavbení'!BB127</f>
        <v>0</v>
      </c>
      <c r="G22" s="164">
        <f>'100 stavbení'!BC127</f>
        <v>0</v>
      </c>
      <c r="H22" s="164">
        <f>'100 stavbení'!BD127</f>
        <v>0</v>
      </c>
      <c r="I22" s="165">
        <f>'100 stavbení'!BE127</f>
        <v>0</v>
      </c>
    </row>
    <row r="23" spans="1:57" s="11" customFormat="1" x14ac:dyDescent="0.2">
      <c r="A23" s="162" t="str">
        <f>'100 stavbení'!B128</f>
        <v>767</v>
      </c>
      <c r="B23" s="85" t="str">
        <f>'100 stavbení'!C128</f>
        <v>Konstrukce zámečnické</v>
      </c>
      <c r="C23" s="86"/>
      <c r="D23" s="87"/>
      <c r="E23" s="163">
        <f>'100 stavbení'!BA146</f>
        <v>0</v>
      </c>
      <c r="F23" s="164">
        <f>'100 stavbení'!BB146</f>
        <v>0</v>
      </c>
      <c r="G23" s="164">
        <f>'100 stavbení'!BC146</f>
        <v>0</v>
      </c>
      <c r="H23" s="164">
        <f>'100 stavbení'!BD146</f>
        <v>0</v>
      </c>
      <c r="I23" s="165">
        <f>'100 stavbení'!BE146</f>
        <v>0</v>
      </c>
    </row>
    <row r="24" spans="1:57" s="11" customFormat="1" x14ac:dyDescent="0.2">
      <c r="A24" s="162" t="str">
        <f>'100 stavbení'!B147</f>
        <v>776</v>
      </c>
      <c r="B24" s="85" t="str">
        <f>'100 stavbení'!C147</f>
        <v>Podlahy povlakové</v>
      </c>
      <c r="C24" s="86"/>
      <c r="D24" s="87"/>
      <c r="E24" s="163">
        <f>'100 stavbení'!BA151</f>
        <v>0</v>
      </c>
      <c r="F24" s="164">
        <f>'100 stavbení'!BB151</f>
        <v>0</v>
      </c>
      <c r="G24" s="164">
        <f>'100 stavbení'!BC151</f>
        <v>0</v>
      </c>
      <c r="H24" s="164">
        <f>'100 stavbení'!BD151</f>
        <v>0</v>
      </c>
      <c r="I24" s="165">
        <f>'100 stavbení'!BE151</f>
        <v>0</v>
      </c>
    </row>
    <row r="25" spans="1:57" s="11" customFormat="1" x14ac:dyDescent="0.2">
      <c r="A25" s="162" t="str">
        <f>'100 stavbení'!B152</f>
        <v>777</v>
      </c>
      <c r="B25" s="85" t="str">
        <f>'100 stavbení'!C152</f>
        <v>Podlahy ze syntetických hmot</v>
      </c>
      <c r="C25" s="86"/>
      <c r="D25" s="87"/>
      <c r="E25" s="163">
        <f>'100 stavbení'!BA155</f>
        <v>0</v>
      </c>
      <c r="F25" s="164">
        <f>'100 stavbení'!BB155</f>
        <v>0</v>
      </c>
      <c r="G25" s="164">
        <f>'100 stavbení'!BC155</f>
        <v>0</v>
      </c>
      <c r="H25" s="164">
        <f>'100 stavbení'!BD155</f>
        <v>0</v>
      </c>
      <c r="I25" s="165">
        <f>'100 stavbení'!BE155</f>
        <v>0</v>
      </c>
    </row>
    <row r="26" spans="1:57" s="11" customFormat="1" x14ac:dyDescent="0.2">
      <c r="A26" s="162" t="str">
        <f>'100 stavbení'!B156</f>
        <v>781</v>
      </c>
      <c r="B26" s="85" t="str">
        <f>'100 stavbení'!C156</f>
        <v>Obklady keramické</v>
      </c>
      <c r="C26" s="86"/>
      <c r="D26" s="87"/>
      <c r="E26" s="163">
        <f>'100 stavbení'!BA159</f>
        <v>0</v>
      </c>
      <c r="F26" s="164">
        <f>'100 stavbení'!BB159</f>
        <v>0</v>
      </c>
      <c r="G26" s="164">
        <f>'100 stavbení'!BC159</f>
        <v>0</v>
      </c>
      <c r="H26" s="164">
        <f>'100 stavbení'!BD159</f>
        <v>0</v>
      </c>
      <c r="I26" s="165">
        <f>'100 stavbení'!BE159</f>
        <v>0</v>
      </c>
    </row>
    <row r="27" spans="1:57" s="11" customFormat="1" x14ac:dyDescent="0.2">
      <c r="A27" s="162" t="str">
        <f>'100 stavbení'!B160</f>
        <v>784</v>
      </c>
      <c r="B27" s="85" t="str">
        <f>'100 stavbení'!C160</f>
        <v>Malby</v>
      </c>
      <c r="C27" s="86"/>
      <c r="D27" s="87"/>
      <c r="E27" s="163">
        <f>'100 stavbení'!BA163</f>
        <v>0</v>
      </c>
      <c r="F27" s="164">
        <f>'100 stavbení'!BB163</f>
        <v>0</v>
      </c>
      <c r="G27" s="164">
        <f>'100 stavbení'!BC163</f>
        <v>0</v>
      </c>
      <c r="H27" s="164">
        <f>'100 stavbení'!BD163</f>
        <v>0</v>
      </c>
      <c r="I27" s="165">
        <f>'100 stavbení'!BE163</f>
        <v>0</v>
      </c>
    </row>
    <row r="28" spans="1:57" s="11" customFormat="1" x14ac:dyDescent="0.2">
      <c r="A28" s="162" t="s">
        <v>507</v>
      </c>
      <c r="B28" s="85" t="s">
        <v>338</v>
      </c>
      <c r="C28" s="86"/>
      <c r="D28" s="87"/>
      <c r="E28" s="163">
        <v>0</v>
      </c>
      <c r="F28" s="164">
        <v>0</v>
      </c>
      <c r="G28" s="164">
        <v>0</v>
      </c>
      <c r="H28" s="164">
        <f>'100 stavbení'!G166</f>
        <v>0</v>
      </c>
      <c r="I28" s="165"/>
    </row>
    <row r="29" spans="1:57" s="11" customFormat="1" ht="13.5" thickBot="1" x14ac:dyDescent="0.25">
      <c r="A29" s="162" t="s">
        <v>490</v>
      </c>
      <c r="B29" s="85" t="s">
        <v>508</v>
      </c>
      <c r="C29" s="86"/>
      <c r="D29" s="87"/>
      <c r="E29" s="163">
        <f>'100 stavbení'!BA166</f>
        <v>0</v>
      </c>
      <c r="F29" s="164">
        <f>'100 stavbení'!BB166</f>
        <v>0</v>
      </c>
      <c r="G29" s="164">
        <f>'100 stavbení'!BC166</f>
        <v>0</v>
      </c>
      <c r="H29" s="164">
        <f>'700 MaR'!G63</f>
        <v>0</v>
      </c>
      <c r="I29" s="165">
        <f>'100 stavbení'!BE166</f>
        <v>0</v>
      </c>
    </row>
    <row r="30" spans="1:57" s="93" customFormat="1" ht="13.5" thickBot="1" x14ac:dyDescent="0.25">
      <c r="A30" s="88"/>
      <c r="B30" s="80" t="s">
        <v>50</v>
      </c>
      <c r="C30" s="80"/>
      <c r="D30" s="89"/>
      <c r="E30" s="90">
        <f>SUM(E7:E29)</f>
        <v>0</v>
      </c>
      <c r="F30" s="91">
        <f>SUM(F7:F29)</f>
        <v>0</v>
      </c>
      <c r="G30" s="91">
        <f>SUM(G7:G29)</f>
        <v>0</v>
      </c>
      <c r="H30" s="91">
        <f>SUM(H7:H29)</f>
        <v>0</v>
      </c>
      <c r="I30" s="92">
        <f>SUM(I7:I29)</f>
        <v>0</v>
      </c>
    </row>
    <row r="31" spans="1:57" x14ac:dyDescent="0.2">
      <c r="A31" s="86"/>
      <c r="B31" s="86"/>
      <c r="C31" s="86"/>
      <c r="D31" s="86"/>
      <c r="E31" s="86"/>
      <c r="F31" s="86"/>
      <c r="G31" s="86"/>
      <c r="H31" s="86"/>
      <c r="I31" s="86"/>
    </row>
    <row r="32" spans="1:57" ht="19.5" customHeight="1" x14ac:dyDescent="0.25">
      <c r="A32" s="94" t="s">
        <v>51</v>
      </c>
      <c r="B32" s="94"/>
      <c r="C32" s="94"/>
      <c r="D32" s="94"/>
      <c r="E32" s="94"/>
      <c r="F32" s="94"/>
      <c r="G32" s="95"/>
      <c r="H32" s="94"/>
      <c r="I32" s="94"/>
      <c r="BA32" s="30"/>
      <c r="BB32" s="30"/>
      <c r="BC32" s="30"/>
      <c r="BD32" s="30"/>
      <c r="BE32" s="30"/>
    </row>
    <row r="33" spans="1:9" ht="13.5" thickBot="1" x14ac:dyDescent="0.25">
      <c r="A33" s="96"/>
      <c r="B33" s="96"/>
      <c r="C33" s="96"/>
      <c r="D33" s="96"/>
      <c r="E33" s="96"/>
      <c r="F33" s="96"/>
      <c r="G33" s="96"/>
      <c r="H33" s="96"/>
      <c r="I33" s="96"/>
    </row>
    <row r="34" spans="1:9" x14ac:dyDescent="0.2">
      <c r="A34" s="97" t="s">
        <v>52</v>
      </c>
      <c r="B34" s="98"/>
      <c r="C34" s="98"/>
      <c r="D34" s="99"/>
      <c r="E34" s="100" t="s">
        <v>53</v>
      </c>
      <c r="F34" s="101" t="s">
        <v>54</v>
      </c>
      <c r="G34" s="102" t="s">
        <v>55</v>
      </c>
      <c r="H34" s="103"/>
      <c r="I34" s="104" t="s">
        <v>53</v>
      </c>
    </row>
    <row r="35" spans="1:9" ht="13.5" thickBot="1" x14ac:dyDescent="0.25">
      <c r="A35" s="105"/>
      <c r="B35" s="106" t="s">
        <v>56</v>
      </c>
      <c r="C35" s="107"/>
      <c r="D35" s="108"/>
      <c r="E35" s="109"/>
      <c r="F35" s="110"/>
      <c r="G35" s="110"/>
      <c r="H35" s="246"/>
      <c r="I35" s="247"/>
    </row>
    <row r="36" spans="1:9" x14ac:dyDescent="0.2">
      <c r="A36" s="96"/>
      <c r="B36" s="96"/>
      <c r="C36" s="96"/>
      <c r="D36" s="96"/>
      <c r="E36" s="96"/>
      <c r="F36" s="96"/>
      <c r="G36" s="96"/>
      <c r="H36" s="96"/>
      <c r="I36" s="96"/>
    </row>
    <row r="37" spans="1:9" x14ac:dyDescent="0.2">
      <c r="B37" s="93"/>
      <c r="F37" s="111"/>
      <c r="G37" s="112"/>
      <c r="H37" s="112"/>
      <c r="I37" s="113"/>
    </row>
    <row r="38" spans="1:9" x14ac:dyDescent="0.2">
      <c r="F38" s="111"/>
      <c r="G38" s="112"/>
      <c r="H38" s="112"/>
      <c r="I38" s="113"/>
    </row>
    <row r="39" spans="1:9" x14ac:dyDescent="0.2">
      <c r="F39" s="111"/>
      <c r="G39" s="112"/>
      <c r="H39" s="112"/>
      <c r="I39" s="113"/>
    </row>
    <row r="40" spans="1:9" x14ac:dyDescent="0.2">
      <c r="F40" s="111"/>
      <c r="G40" s="112"/>
      <c r="H40" s="112"/>
      <c r="I40" s="113"/>
    </row>
    <row r="41" spans="1:9" x14ac:dyDescent="0.2">
      <c r="F41" s="111"/>
      <c r="G41" s="112"/>
      <c r="H41" s="112"/>
      <c r="I41" s="113"/>
    </row>
    <row r="42" spans="1:9" x14ac:dyDescent="0.2">
      <c r="F42" s="111"/>
      <c r="G42" s="112"/>
      <c r="H42" s="112"/>
      <c r="I42" s="113"/>
    </row>
    <row r="43" spans="1:9" x14ac:dyDescent="0.2">
      <c r="F43" s="111"/>
      <c r="G43" s="112"/>
      <c r="H43" s="112"/>
      <c r="I43" s="113"/>
    </row>
    <row r="44" spans="1:9" x14ac:dyDescent="0.2">
      <c r="F44" s="111"/>
      <c r="G44" s="112"/>
      <c r="H44" s="112"/>
      <c r="I44" s="113"/>
    </row>
    <row r="45" spans="1:9" x14ac:dyDescent="0.2">
      <c r="F45" s="111"/>
      <c r="G45" s="112"/>
      <c r="H45" s="112"/>
      <c r="I45" s="113"/>
    </row>
    <row r="46" spans="1:9" x14ac:dyDescent="0.2">
      <c r="F46" s="111"/>
      <c r="G46" s="112"/>
      <c r="H46" s="112"/>
      <c r="I46" s="113"/>
    </row>
    <row r="47" spans="1:9" x14ac:dyDescent="0.2">
      <c r="F47" s="111"/>
      <c r="G47" s="112"/>
      <c r="H47" s="112"/>
      <c r="I47" s="113"/>
    </row>
    <row r="48" spans="1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  <row r="70" spans="6:9" x14ac:dyDescent="0.2">
      <c r="F70" s="111"/>
      <c r="G70" s="112"/>
      <c r="H70" s="112"/>
      <c r="I70" s="113"/>
    </row>
    <row r="71" spans="6:9" x14ac:dyDescent="0.2">
      <c r="F71" s="111"/>
      <c r="G71" s="112"/>
      <c r="H71" s="112"/>
      <c r="I71" s="113"/>
    </row>
    <row r="72" spans="6:9" x14ac:dyDescent="0.2">
      <c r="F72" s="111"/>
      <c r="G72" s="112"/>
      <c r="H72" s="112"/>
      <c r="I72" s="113"/>
    </row>
    <row r="73" spans="6:9" x14ac:dyDescent="0.2">
      <c r="F73" s="111"/>
      <c r="G73" s="112"/>
      <c r="H73" s="112"/>
      <c r="I73" s="113"/>
    </row>
    <row r="74" spans="6:9" x14ac:dyDescent="0.2">
      <c r="F74" s="111"/>
      <c r="G74" s="112"/>
      <c r="H74" s="112"/>
      <c r="I74" s="113"/>
    </row>
    <row r="75" spans="6:9" x14ac:dyDescent="0.2">
      <c r="F75" s="111"/>
      <c r="G75" s="112"/>
      <c r="H75" s="112"/>
      <c r="I75" s="113"/>
    </row>
    <row r="76" spans="6:9" x14ac:dyDescent="0.2">
      <c r="F76" s="111"/>
      <c r="G76" s="112"/>
      <c r="H76" s="112"/>
      <c r="I76" s="113"/>
    </row>
    <row r="77" spans="6:9" x14ac:dyDescent="0.2">
      <c r="F77" s="111"/>
      <c r="G77" s="112"/>
      <c r="H77" s="112"/>
      <c r="I77" s="113"/>
    </row>
    <row r="78" spans="6:9" x14ac:dyDescent="0.2">
      <c r="F78" s="111"/>
      <c r="G78" s="112"/>
      <c r="H78" s="112"/>
      <c r="I78" s="113"/>
    </row>
    <row r="79" spans="6:9" x14ac:dyDescent="0.2">
      <c r="F79" s="111"/>
      <c r="G79" s="112"/>
      <c r="H79" s="112"/>
      <c r="I79" s="113"/>
    </row>
    <row r="80" spans="6:9" x14ac:dyDescent="0.2">
      <c r="F80" s="111"/>
      <c r="G80" s="112"/>
      <c r="H80" s="112"/>
      <c r="I80" s="113"/>
    </row>
    <row r="81" spans="6:9" x14ac:dyDescent="0.2">
      <c r="F81" s="111"/>
      <c r="G81" s="112"/>
      <c r="H81" s="112"/>
      <c r="I81" s="113"/>
    </row>
    <row r="82" spans="6:9" x14ac:dyDescent="0.2">
      <c r="F82" s="111"/>
      <c r="G82" s="112"/>
      <c r="H82" s="112"/>
      <c r="I82" s="113"/>
    </row>
    <row r="83" spans="6:9" x14ac:dyDescent="0.2">
      <c r="F83" s="111"/>
      <c r="G83" s="112"/>
      <c r="H83" s="112"/>
      <c r="I83" s="113"/>
    </row>
    <row r="84" spans="6:9" x14ac:dyDescent="0.2">
      <c r="F84" s="111"/>
      <c r="G84" s="112"/>
      <c r="H84" s="112"/>
      <c r="I84" s="113"/>
    </row>
    <row r="85" spans="6:9" x14ac:dyDescent="0.2">
      <c r="F85" s="111"/>
      <c r="G85" s="112"/>
      <c r="H85" s="112"/>
      <c r="I85" s="113"/>
    </row>
    <row r="86" spans="6:9" x14ac:dyDescent="0.2">
      <c r="F86" s="111"/>
      <c r="G86" s="112"/>
      <c r="H86" s="112"/>
      <c r="I86" s="113"/>
    </row>
  </sheetData>
  <mergeCells count="4">
    <mergeCell ref="A1:B1"/>
    <mergeCell ref="A2:B2"/>
    <mergeCell ref="G2:I2"/>
    <mergeCell ref="H35:I3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39"/>
  <sheetViews>
    <sheetView showGridLines="0" showZeros="0" tabSelected="1" view="pageBreakPreview" topLeftCell="A167" zoomScaleNormal="100" zoomScaleSheetLayoutView="100" workbookViewId="0">
      <selection activeCell="G168" sqref="G168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9" t="s">
        <v>5</v>
      </c>
      <c r="B3" s="25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51" t="s">
        <v>1</v>
      </c>
      <c r="B4" s="252"/>
      <c r="C4" s="124" t="str">
        <f>CONCATENATE(cisloobjektu," ",nazevobjektu)</f>
        <v xml:space="preserve"> SO 004 Ubytovna G</v>
      </c>
      <c r="D4" s="125"/>
      <c r="E4" s="253"/>
      <c r="F4" s="253"/>
      <c r="G4" s="254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70</v>
      </c>
      <c r="C8" s="144" t="s">
        <v>71</v>
      </c>
      <c r="D8" s="145" t="s">
        <v>72</v>
      </c>
      <c r="E8" s="146">
        <v>21.395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 x14ac:dyDescent="0.2">
      <c r="A9" s="142">
        <v>2</v>
      </c>
      <c r="B9" s="143" t="s">
        <v>73</v>
      </c>
      <c r="C9" s="144" t="s">
        <v>74</v>
      </c>
      <c r="D9" s="145" t="s">
        <v>72</v>
      </c>
      <c r="E9" s="146">
        <v>21.395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ht="22.5" x14ac:dyDescent="0.2">
      <c r="A10" s="142">
        <v>3</v>
      </c>
      <c r="B10" s="143" t="s">
        <v>75</v>
      </c>
      <c r="C10" s="144" t="s">
        <v>76</v>
      </c>
      <c r="D10" s="145" t="s">
        <v>77</v>
      </c>
      <c r="E10" s="146">
        <v>2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x14ac:dyDescent="0.2">
      <c r="A11" s="148"/>
      <c r="B11" s="149" t="s">
        <v>69</v>
      </c>
      <c r="C11" s="150" t="str">
        <f>CONCATENATE(B7," ",C7)</f>
        <v>1 Zemní práce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 x14ac:dyDescent="0.2">
      <c r="A12" s="134" t="s">
        <v>65</v>
      </c>
      <c r="B12" s="135" t="s">
        <v>78</v>
      </c>
      <c r="C12" s="136" t="s">
        <v>79</v>
      </c>
      <c r="D12" s="137"/>
      <c r="E12" s="138"/>
      <c r="F12" s="138"/>
      <c r="G12" s="139"/>
      <c r="H12" s="140"/>
      <c r="I12" s="140"/>
      <c r="O12" s="141">
        <v>1</v>
      </c>
    </row>
    <row r="13" spans="1:104" x14ac:dyDescent="0.2">
      <c r="A13" s="142">
        <v>4</v>
      </c>
      <c r="B13" s="143" t="s">
        <v>80</v>
      </c>
      <c r="C13" s="144" t="s">
        <v>81</v>
      </c>
      <c r="D13" s="145" t="s">
        <v>72</v>
      </c>
      <c r="E13" s="146">
        <v>0.58799999999999997</v>
      </c>
      <c r="F13" s="146"/>
      <c r="G13" s="147">
        <f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1.9043600000000001</v>
      </c>
    </row>
    <row r="14" spans="1:104" x14ac:dyDescent="0.2">
      <c r="A14" s="142">
        <v>5</v>
      </c>
      <c r="B14" s="143" t="s">
        <v>82</v>
      </c>
      <c r="C14" s="144" t="s">
        <v>83</v>
      </c>
      <c r="D14" s="145" t="s">
        <v>72</v>
      </c>
      <c r="E14" s="146">
        <v>0.252</v>
      </c>
      <c r="F14" s="146"/>
      <c r="G14" s="147">
        <f>E14*F14</f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>IF(AZ14=1,G14,0)</f>
        <v>0</v>
      </c>
      <c r="BB14" s="114">
        <f>IF(AZ14=2,G14,0)</f>
        <v>0</v>
      </c>
      <c r="BC14" s="114">
        <f>IF(AZ14=3,G14,0)</f>
        <v>0</v>
      </c>
      <c r="BD14" s="114">
        <f>IF(AZ14=4,G14,0)</f>
        <v>0</v>
      </c>
      <c r="BE14" s="114">
        <f>IF(AZ14=5,G14,0)</f>
        <v>0</v>
      </c>
      <c r="CZ14" s="114">
        <v>1.9043600000000001</v>
      </c>
    </row>
    <row r="15" spans="1:104" x14ac:dyDescent="0.2">
      <c r="A15" s="148"/>
      <c r="B15" s="149" t="s">
        <v>69</v>
      </c>
      <c r="C15" s="150" t="str">
        <f>CONCATENATE(B12," ",C12)</f>
        <v>3 Svislé a kompletní konstrukce</v>
      </c>
      <c r="D15" s="148"/>
      <c r="E15" s="151"/>
      <c r="F15" s="151"/>
      <c r="G15" s="152">
        <f>SUM(G12:G14)</f>
        <v>0</v>
      </c>
      <c r="O15" s="141">
        <v>4</v>
      </c>
      <c r="BA15" s="153">
        <f>SUM(BA12:BA14)</f>
        <v>0</v>
      </c>
      <c r="BB15" s="153">
        <f>SUM(BB12:BB14)</f>
        <v>0</v>
      </c>
      <c r="BC15" s="153">
        <f>SUM(BC12:BC14)</f>
        <v>0</v>
      </c>
      <c r="BD15" s="153">
        <f>SUM(BD12:BD14)</f>
        <v>0</v>
      </c>
      <c r="BE15" s="153">
        <f>SUM(BE12:BE14)</f>
        <v>0</v>
      </c>
    </row>
    <row r="16" spans="1:104" x14ac:dyDescent="0.2">
      <c r="A16" s="134" t="s">
        <v>65</v>
      </c>
      <c r="B16" s="135" t="s">
        <v>84</v>
      </c>
      <c r="C16" s="136" t="s">
        <v>85</v>
      </c>
      <c r="D16" s="137"/>
      <c r="E16" s="138"/>
      <c r="F16" s="138"/>
      <c r="G16" s="139"/>
      <c r="H16" s="140"/>
      <c r="I16" s="140"/>
      <c r="O16" s="141">
        <v>1</v>
      </c>
    </row>
    <row r="17" spans="1:104" x14ac:dyDescent="0.2">
      <c r="A17" s="142">
        <v>6</v>
      </c>
      <c r="B17" s="143" t="s">
        <v>86</v>
      </c>
      <c r="C17" s="144" t="s">
        <v>87</v>
      </c>
      <c r="D17" s="145" t="s">
        <v>88</v>
      </c>
      <c r="E17" s="146">
        <v>16.100000000000001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3.1539999999999999E-2</v>
      </c>
    </row>
    <row r="18" spans="1:104" x14ac:dyDescent="0.2">
      <c r="A18" s="142">
        <v>7</v>
      </c>
      <c r="B18" s="143" t="s">
        <v>89</v>
      </c>
      <c r="C18" s="144" t="s">
        <v>90</v>
      </c>
      <c r="D18" s="145" t="s">
        <v>88</v>
      </c>
      <c r="E18" s="146">
        <v>53.55</v>
      </c>
      <c r="F18" s="146"/>
      <c r="G18" s="147">
        <f>E18*F18</f>
        <v>0</v>
      </c>
      <c r="O18" s="141">
        <v>2</v>
      </c>
      <c r="AA18" s="114">
        <v>12</v>
      </c>
      <c r="AB18" s="114">
        <v>0</v>
      </c>
      <c r="AC18" s="114">
        <v>7</v>
      </c>
      <c r="AZ18" s="114">
        <v>1</v>
      </c>
      <c r="BA18" s="114">
        <f>IF(AZ18=1,G18,0)</f>
        <v>0</v>
      </c>
      <c r="BB18" s="114">
        <f>IF(AZ18=2,G18,0)</f>
        <v>0</v>
      </c>
      <c r="BC18" s="114">
        <f>IF(AZ18=3,G18,0)</f>
        <v>0</v>
      </c>
      <c r="BD18" s="114">
        <f>IF(AZ18=4,G18,0)</f>
        <v>0</v>
      </c>
      <c r="BE18" s="114">
        <f>IF(AZ18=5,G18,0)</f>
        <v>0</v>
      </c>
      <c r="CZ18" s="114">
        <v>2.8459999999999999E-2</v>
      </c>
    </row>
    <row r="19" spans="1:104" x14ac:dyDescent="0.2">
      <c r="A19" s="142">
        <v>8</v>
      </c>
      <c r="B19" s="143" t="s">
        <v>91</v>
      </c>
      <c r="C19" s="144" t="s">
        <v>92</v>
      </c>
      <c r="D19" s="145" t="s">
        <v>88</v>
      </c>
      <c r="E19" s="146">
        <v>3.34</v>
      </c>
      <c r="F19" s="146"/>
      <c r="G19" s="147">
        <f>E19*F19</f>
        <v>0</v>
      </c>
      <c r="O19" s="141">
        <v>2</v>
      </c>
      <c r="AA19" s="114">
        <v>12</v>
      </c>
      <c r="AB19" s="114">
        <v>0</v>
      </c>
      <c r="AC19" s="114">
        <v>8</v>
      </c>
      <c r="AZ19" s="114">
        <v>1</v>
      </c>
      <c r="BA19" s="114">
        <f>IF(AZ19=1,G19,0)</f>
        <v>0</v>
      </c>
      <c r="BB19" s="114">
        <f>IF(AZ19=2,G19,0)</f>
        <v>0</v>
      </c>
      <c r="BC19" s="114">
        <f>IF(AZ19=3,G19,0)</f>
        <v>0</v>
      </c>
      <c r="BD19" s="114">
        <f>IF(AZ19=4,G19,0)</f>
        <v>0</v>
      </c>
      <c r="BE19" s="114">
        <f>IF(AZ19=5,G19,0)</f>
        <v>0</v>
      </c>
      <c r="CZ19" s="114">
        <v>4.7660000000000001E-2</v>
      </c>
    </row>
    <row r="20" spans="1:104" x14ac:dyDescent="0.2">
      <c r="A20" s="148"/>
      <c r="B20" s="149" t="s">
        <v>69</v>
      </c>
      <c r="C20" s="150" t="str">
        <f>CONCATENATE(B16," ",C16)</f>
        <v>61 Upravy povrchů vnitřní</v>
      </c>
      <c r="D20" s="148"/>
      <c r="E20" s="151"/>
      <c r="F20" s="151"/>
      <c r="G20" s="152">
        <f>SUM(G16:G19)</f>
        <v>0</v>
      </c>
      <c r="O20" s="141">
        <v>4</v>
      </c>
      <c r="BA20" s="153">
        <f>SUM(BA16:BA19)</f>
        <v>0</v>
      </c>
      <c r="BB20" s="153">
        <f>SUM(BB16:BB19)</f>
        <v>0</v>
      </c>
      <c r="BC20" s="153">
        <f>SUM(BC16:BC19)</f>
        <v>0</v>
      </c>
      <c r="BD20" s="153">
        <f>SUM(BD16:BD19)</f>
        <v>0</v>
      </c>
      <c r="BE20" s="153">
        <f>SUM(BE16:BE19)</f>
        <v>0</v>
      </c>
    </row>
    <row r="21" spans="1:104" x14ac:dyDescent="0.2">
      <c r="A21" s="134" t="s">
        <v>65</v>
      </c>
      <c r="B21" s="135" t="s">
        <v>93</v>
      </c>
      <c r="C21" s="136" t="s">
        <v>94</v>
      </c>
      <c r="D21" s="137"/>
      <c r="E21" s="138"/>
      <c r="F21" s="138"/>
      <c r="G21" s="139"/>
      <c r="H21" s="140"/>
      <c r="I21" s="140"/>
      <c r="O21" s="141">
        <v>1</v>
      </c>
    </row>
    <row r="22" spans="1:104" ht="22.5" x14ac:dyDescent="0.2">
      <c r="A22" s="142">
        <v>9</v>
      </c>
      <c r="B22" s="143" t="s">
        <v>95</v>
      </c>
      <c r="C22" s="144" t="s">
        <v>96</v>
      </c>
      <c r="D22" s="145" t="s">
        <v>88</v>
      </c>
      <c r="E22" s="146">
        <v>54.195</v>
      </c>
      <c r="F22" s="146"/>
      <c r="G22" s="147">
        <f>E22*F22</f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1.5559999999999999E-2</v>
      </c>
    </row>
    <row r="23" spans="1:104" ht="22.5" x14ac:dyDescent="0.2">
      <c r="A23" s="142">
        <v>10</v>
      </c>
      <c r="B23" s="143" t="s">
        <v>97</v>
      </c>
      <c r="C23" s="144" t="s">
        <v>551</v>
      </c>
      <c r="D23" s="145" t="s">
        <v>88</v>
      </c>
      <c r="E23" s="146">
        <v>32.909999999999997</v>
      </c>
      <c r="F23" s="146"/>
      <c r="G23" s="147">
        <f>E23*F23</f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>IF(AZ23=1,G23,0)</f>
        <v>0</v>
      </c>
      <c r="BB23" s="114">
        <f>IF(AZ23=2,G23,0)</f>
        <v>0</v>
      </c>
      <c r="BC23" s="114">
        <f>IF(AZ23=3,G23,0)</f>
        <v>0</v>
      </c>
      <c r="BD23" s="114">
        <f>IF(AZ23=4,G23,0)</f>
        <v>0</v>
      </c>
      <c r="BE23" s="114">
        <f>IF(AZ23=5,G23,0)</f>
        <v>0</v>
      </c>
      <c r="CZ23" s="114">
        <v>1.0919999999999999E-2</v>
      </c>
    </row>
    <row r="24" spans="1:104" ht="22.5" x14ac:dyDescent="0.2">
      <c r="A24" s="142">
        <v>11</v>
      </c>
      <c r="B24" s="143" t="s">
        <v>98</v>
      </c>
      <c r="C24" s="144" t="s">
        <v>552</v>
      </c>
      <c r="D24" s="145" t="s">
        <v>88</v>
      </c>
      <c r="E24" s="146">
        <v>427.81299999999999</v>
      </c>
      <c r="F24" s="146"/>
      <c r="G24" s="147">
        <f>E24*F24</f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1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1.2489999999999999E-2</v>
      </c>
    </row>
    <row r="25" spans="1:104" x14ac:dyDescent="0.2">
      <c r="A25" s="142">
        <v>12</v>
      </c>
      <c r="B25" s="143" t="s">
        <v>99</v>
      </c>
      <c r="C25" s="144" t="s">
        <v>100</v>
      </c>
      <c r="D25" s="145" t="s">
        <v>88</v>
      </c>
      <c r="E25" s="146">
        <v>514.91800000000001</v>
      </c>
      <c r="F25" s="146"/>
      <c r="G25" s="147">
        <f>E25*F25</f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1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2.0000000000000002E-5</v>
      </c>
    </row>
    <row r="26" spans="1:104" x14ac:dyDescent="0.2">
      <c r="A26" s="142">
        <v>13</v>
      </c>
      <c r="B26" s="143" t="s">
        <v>101</v>
      </c>
      <c r="C26" s="144" t="s">
        <v>102</v>
      </c>
      <c r="D26" s="145" t="s">
        <v>88</v>
      </c>
      <c r="E26" s="146">
        <v>77.237700000000004</v>
      </c>
      <c r="F26" s="146"/>
      <c r="G26" s="147">
        <f>E26*F26</f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1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4.6170000000000003E-2</v>
      </c>
    </row>
    <row r="27" spans="1:104" x14ac:dyDescent="0.2">
      <c r="A27" s="148"/>
      <c r="B27" s="149" t="s">
        <v>69</v>
      </c>
      <c r="C27" s="150" t="str">
        <f>CONCATENATE(B21," ",C21)</f>
        <v>62 Upravy povrchů vnější</v>
      </c>
      <c r="D27" s="148"/>
      <c r="E27" s="151"/>
      <c r="F27" s="151"/>
      <c r="G27" s="152">
        <f>SUM(G21:G26)</f>
        <v>0</v>
      </c>
      <c r="O27" s="141">
        <v>4</v>
      </c>
      <c r="BA27" s="153">
        <f>SUM(BA21:BA26)</f>
        <v>0</v>
      </c>
      <c r="BB27" s="153">
        <f>SUM(BB21:BB26)</f>
        <v>0</v>
      </c>
      <c r="BC27" s="153">
        <f>SUM(BC21:BC26)</f>
        <v>0</v>
      </c>
      <c r="BD27" s="153">
        <f>SUM(BD21:BD26)</f>
        <v>0</v>
      </c>
      <c r="BE27" s="153">
        <f>SUM(BE21:BE26)</f>
        <v>0</v>
      </c>
    </row>
    <row r="28" spans="1:104" x14ac:dyDescent="0.2">
      <c r="A28" s="134" t="s">
        <v>65</v>
      </c>
      <c r="B28" s="135" t="s">
        <v>103</v>
      </c>
      <c r="C28" s="136" t="s">
        <v>104</v>
      </c>
      <c r="D28" s="137"/>
      <c r="E28" s="138"/>
      <c r="F28" s="138"/>
      <c r="G28" s="139"/>
      <c r="H28" s="140"/>
      <c r="I28" s="140"/>
      <c r="O28" s="141">
        <v>1</v>
      </c>
    </row>
    <row r="29" spans="1:104" ht="22.5" x14ac:dyDescent="0.2">
      <c r="A29" s="142">
        <v>14</v>
      </c>
      <c r="B29" s="143" t="s">
        <v>105</v>
      </c>
      <c r="C29" s="144" t="s">
        <v>106</v>
      </c>
      <c r="D29" s="145" t="s">
        <v>88</v>
      </c>
      <c r="E29" s="146">
        <v>22.2075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1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0.24154999999999999</v>
      </c>
    </row>
    <row r="30" spans="1:104" x14ac:dyDescent="0.2">
      <c r="A30" s="142">
        <v>15</v>
      </c>
      <c r="B30" s="143" t="s">
        <v>107</v>
      </c>
      <c r="C30" s="144" t="s">
        <v>108</v>
      </c>
      <c r="D30" s="145" t="s">
        <v>88</v>
      </c>
      <c r="E30" s="146">
        <v>9.5175000000000001</v>
      </c>
      <c r="F30" s="146"/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1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0.27827000000000002</v>
      </c>
    </row>
    <row r="31" spans="1:104" x14ac:dyDescent="0.2">
      <c r="A31" s="142">
        <v>16</v>
      </c>
      <c r="B31" s="143" t="s">
        <v>109</v>
      </c>
      <c r="C31" s="144" t="s">
        <v>110</v>
      </c>
      <c r="D31" s="145" t="s">
        <v>111</v>
      </c>
      <c r="E31" s="146">
        <v>2</v>
      </c>
      <c r="F31" s="146"/>
      <c r="G31" s="147">
        <f>E31*F31</f>
        <v>0</v>
      </c>
      <c r="O31" s="141">
        <v>2</v>
      </c>
      <c r="AA31" s="114">
        <v>12</v>
      </c>
      <c r="AB31" s="114">
        <v>0</v>
      </c>
      <c r="AC31" s="114">
        <v>16</v>
      </c>
      <c r="AZ31" s="114">
        <v>1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7.2849999999999998E-2</v>
      </c>
    </row>
    <row r="32" spans="1:104" x14ac:dyDescent="0.2">
      <c r="A32" s="148"/>
      <c r="B32" s="149" t="s">
        <v>69</v>
      </c>
      <c r="C32" s="150" t="str">
        <f>CONCATENATE(B28," ",C28)</f>
        <v>63 Podlahy a podlahové konstrukce</v>
      </c>
      <c r="D32" s="148"/>
      <c r="E32" s="151"/>
      <c r="F32" s="151"/>
      <c r="G32" s="152">
        <f>SUM(G28:G31)</f>
        <v>0</v>
      </c>
      <c r="O32" s="141">
        <v>4</v>
      </c>
      <c r="BA32" s="153">
        <f>SUM(BA28:BA31)</f>
        <v>0</v>
      </c>
      <c r="BB32" s="153">
        <f>SUM(BB28:BB31)</f>
        <v>0</v>
      </c>
      <c r="BC32" s="153">
        <f>SUM(BC28:BC31)</f>
        <v>0</v>
      </c>
      <c r="BD32" s="153">
        <f>SUM(BD28:BD31)</f>
        <v>0</v>
      </c>
      <c r="BE32" s="153">
        <f>SUM(BE28:BE31)</f>
        <v>0</v>
      </c>
    </row>
    <row r="33" spans="1:104" x14ac:dyDescent="0.2">
      <c r="A33" s="134" t="s">
        <v>65</v>
      </c>
      <c r="B33" s="135" t="s">
        <v>112</v>
      </c>
      <c r="C33" s="136" t="s">
        <v>113</v>
      </c>
      <c r="D33" s="137"/>
      <c r="E33" s="138"/>
      <c r="F33" s="138"/>
      <c r="G33" s="139"/>
      <c r="H33" s="140"/>
      <c r="I33" s="140"/>
      <c r="O33" s="141">
        <v>1</v>
      </c>
    </row>
    <row r="34" spans="1:104" x14ac:dyDescent="0.2">
      <c r="A34" s="142">
        <v>17</v>
      </c>
      <c r="B34" s="143" t="s">
        <v>114</v>
      </c>
      <c r="C34" s="144" t="s">
        <v>115</v>
      </c>
      <c r="D34" s="145" t="s">
        <v>116</v>
      </c>
      <c r="E34" s="146">
        <v>32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17</v>
      </c>
      <c r="AZ34" s="114">
        <v>1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4.1279999999999997E-2</v>
      </c>
    </row>
    <row r="35" spans="1:104" x14ac:dyDescent="0.2">
      <c r="A35" s="142">
        <v>18</v>
      </c>
      <c r="B35" s="143" t="s">
        <v>117</v>
      </c>
      <c r="C35" s="144" t="s">
        <v>118</v>
      </c>
      <c r="D35" s="145" t="s">
        <v>116</v>
      </c>
      <c r="E35" s="146">
        <v>4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18</v>
      </c>
      <c r="AZ35" s="114">
        <v>1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6.1400000000000003E-2</v>
      </c>
    </row>
    <row r="36" spans="1:104" x14ac:dyDescent="0.2">
      <c r="A36" s="142">
        <v>19</v>
      </c>
      <c r="B36" s="143" t="s">
        <v>119</v>
      </c>
      <c r="C36" s="144" t="s">
        <v>120</v>
      </c>
      <c r="D36" s="145" t="s">
        <v>116</v>
      </c>
      <c r="E36" s="146">
        <v>4</v>
      </c>
      <c r="F36" s="146"/>
      <c r="G36" s="147">
        <f>E36*F36</f>
        <v>0</v>
      </c>
      <c r="O36" s="141">
        <v>2</v>
      </c>
      <c r="AA36" s="114">
        <v>12</v>
      </c>
      <c r="AB36" s="114">
        <v>0</v>
      </c>
      <c r="AC36" s="114">
        <v>19</v>
      </c>
      <c r="AZ36" s="114">
        <v>1</v>
      </c>
      <c r="BA36" s="114">
        <f>IF(AZ36=1,G36,0)</f>
        <v>0</v>
      </c>
      <c r="BB36" s="114">
        <f>IF(AZ36=2,G36,0)</f>
        <v>0</v>
      </c>
      <c r="BC36" s="114">
        <f>IF(AZ36=3,G36,0)</f>
        <v>0</v>
      </c>
      <c r="BD36" s="114">
        <f>IF(AZ36=4,G36,0)</f>
        <v>0</v>
      </c>
      <c r="BE36" s="114">
        <f>IF(AZ36=5,G36,0)</f>
        <v>0</v>
      </c>
      <c r="CZ36" s="114">
        <v>5.5160000000000001E-2</v>
      </c>
    </row>
    <row r="37" spans="1:104" x14ac:dyDescent="0.2">
      <c r="A37" s="142">
        <v>20</v>
      </c>
      <c r="B37" s="143" t="s">
        <v>121</v>
      </c>
      <c r="C37" s="144" t="s">
        <v>122</v>
      </c>
      <c r="D37" s="145" t="s">
        <v>116</v>
      </c>
      <c r="E37" s="146">
        <v>1</v>
      </c>
      <c r="F37" s="146"/>
      <c r="G37" s="147">
        <f>E37*F37</f>
        <v>0</v>
      </c>
      <c r="O37" s="141">
        <v>2</v>
      </c>
      <c r="AA37" s="114">
        <v>12</v>
      </c>
      <c r="AB37" s="114">
        <v>0</v>
      </c>
      <c r="AC37" s="114">
        <v>20</v>
      </c>
      <c r="AZ37" s="114">
        <v>1</v>
      </c>
      <c r="BA37" s="114">
        <f>IF(AZ37=1,G37,0)</f>
        <v>0</v>
      </c>
      <c r="BB37" s="114">
        <f>IF(AZ37=2,G37,0)</f>
        <v>0</v>
      </c>
      <c r="BC37" s="114">
        <f>IF(AZ37=3,G37,0)</f>
        <v>0</v>
      </c>
      <c r="BD37" s="114">
        <f>IF(AZ37=4,G37,0)</f>
        <v>0</v>
      </c>
      <c r="BE37" s="114">
        <f>IF(AZ37=5,G37,0)</f>
        <v>0</v>
      </c>
      <c r="CZ37" s="114">
        <v>8.4790000000000004E-2</v>
      </c>
    </row>
    <row r="38" spans="1:104" x14ac:dyDescent="0.2">
      <c r="A38" s="142">
        <v>21</v>
      </c>
      <c r="B38" s="143" t="s">
        <v>123</v>
      </c>
      <c r="C38" s="144" t="s">
        <v>124</v>
      </c>
      <c r="D38" s="145" t="s">
        <v>111</v>
      </c>
      <c r="E38" s="146">
        <v>219.4</v>
      </c>
      <c r="F38" s="146"/>
      <c r="G38" s="147">
        <f>E38*F38</f>
        <v>0</v>
      </c>
      <c r="O38" s="141">
        <v>2</v>
      </c>
      <c r="AA38" s="114">
        <v>12</v>
      </c>
      <c r="AB38" s="114">
        <v>0</v>
      </c>
      <c r="AC38" s="114">
        <v>21</v>
      </c>
      <c r="AZ38" s="114">
        <v>1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1E-4</v>
      </c>
    </row>
    <row r="39" spans="1:104" x14ac:dyDescent="0.2">
      <c r="A39" s="148"/>
      <c r="B39" s="149" t="s">
        <v>69</v>
      </c>
      <c r="C39" s="150" t="str">
        <f>CONCATENATE(B33," ",C33)</f>
        <v>64 Výplně otvorů</v>
      </c>
      <c r="D39" s="148"/>
      <c r="E39" s="151"/>
      <c r="F39" s="151"/>
      <c r="G39" s="152">
        <f>SUM(G33:G38)</f>
        <v>0</v>
      </c>
      <c r="O39" s="141">
        <v>4</v>
      </c>
      <c r="BA39" s="153">
        <f>SUM(BA33:BA38)</f>
        <v>0</v>
      </c>
      <c r="BB39" s="153">
        <f>SUM(BB33:BB38)</f>
        <v>0</v>
      </c>
      <c r="BC39" s="153">
        <f>SUM(BC33:BC38)</f>
        <v>0</v>
      </c>
      <c r="BD39" s="153">
        <f>SUM(BD33:BD38)</f>
        <v>0</v>
      </c>
      <c r="BE39" s="153">
        <f>SUM(BE33:BE38)</f>
        <v>0</v>
      </c>
    </row>
    <row r="40" spans="1:104" x14ac:dyDescent="0.2">
      <c r="A40" s="134" t="s">
        <v>65</v>
      </c>
      <c r="B40" s="135" t="s">
        <v>125</v>
      </c>
      <c r="C40" s="136" t="s">
        <v>126</v>
      </c>
      <c r="D40" s="137"/>
      <c r="E40" s="138"/>
      <c r="F40" s="138"/>
      <c r="G40" s="139"/>
      <c r="H40" s="140"/>
      <c r="I40" s="140"/>
      <c r="O40" s="141">
        <v>1</v>
      </c>
    </row>
    <row r="41" spans="1:104" x14ac:dyDescent="0.2">
      <c r="A41" s="142">
        <v>22</v>
      </c>
      <c r="B41" s="143" t="s">
        <v>127</v>
      </c>
      <c r="C41" s="144" t="s">
        <v>128</v>
      </c>
      <c r="D41" s="145" t="s">
        <v>88</v>
      </c>
      <c r="E41" s="146">
        <v>404.10079999999999</v>
      </c>
      <c r="F41" s="146"/>
      <c r="G41" s="147">
        <f t="shared" ref="G41:G46" si="0">E41*F41</f>
        <v>0</v>
      </c>
      <c r="O41" s="141">
        <v>2</v>
      </c>
      <c r="AA41" s="114">
        <v>12</v>
      </c>
      <c r="AB41" s="114">
        <v>0</v>
      </c>
      <c r="AC41" s="114">
        <v>22</v>
      </c>
      <c r="AZ41" s="114">
        <v>1</v>
      </c>
      <c r="BA41" s="114">
        <f t="shared" ref="BA41:BA46" si="1">IF(AZ41=1,G41,0)</f>
        <v>0</v>
      </c>
      <c r="BB41" s="114">
        <f t="shared" ref="BB41:BB46" si="2">IF(AZ41=2,G41,0)</f>
        <v>0</v>
      </c>
      <c r="BC41" s="114">
        <f t="shared" ref="BC41:BC46" si="3">IF(AZ41=3,G41,0)</f>
        <v>0</v>
      </c>
      <c r="BD41" s="114">
        <f t="shared" ref="BD41:BD46" si="4">IF(AZ41=4,G41,0)</f>
        <v>0</v>
      </c>
      <c r="BE41" s="114">
        <f t="shared" ref="BE41:BE46" si="5">IF(AZ41=5,G41,0)</f>
        <v>0</v>
      </c>
      <c r="CZ41" s="114">
        <v>3.338E-2</v>
      </c>
    </row>
    <row r="42" spans="1:104" x14ac:dyDescent="0.2">
      <c r="A42" s="142">
        <v>23</v>
      </c>
      <c r="B42" s="143" t="s">
        <v>129</v>
      </c>
      <c r="C42" s="144" t="s">
        <v>130</v>
      </c>
      <c r="D42" s="145" t="s">
        <v>88</v>
      </c>
      <c r="E42" s="146">
        <v>404.1</v>
      </c>
      <c r="F42" s="146"/>
      <c r="G42" s="147">
        <f t="shared" si="0"/>
        <v>0</v>
      </c>
      <c r="O42" s="141">
        <v>2</v>
      </c>
      <c r="AA42" s="114">
        <v>12</v>
      </c>
      <c r="AB42" s="114">
        <v>0</v>
      </c>
      <c r="AC42" s="114">
        <v>23</v>
      </c>
      <c r="AZ42" s="114">
        <v>1</v>
      </c>
      <c r="BA42" s="114">
        <f t="shared" si="1"/>
        <v>0</v>
      </c>
      <c r="BB42" s="114">
        <f t="shared" si="2"/>
        <v>0</v>
      </c>
      <c r="BC42" s="114">
        <f t="shared" si="3"/>
        <v>0</v>
      </c>
      <c r="BD42" s="114">
        <f t="shared" si="4"/>
        <v>0</v>
      </c>
      <c r="BE42" s="114">
        <f t="shared" si="5"/>
        <v>0</v>
      </c>
      <c r="CZ42" s="114">
        <v>9.7000000000000005E-4</v>
      </c>
    </row>
    <row r="43" spans="1:104" x14ac:dyDescent="0.2">
      <c r="A43" s="142">
        <v>24</v>
      </c>
      <c r="B43" s="143" t="s">
        <v>131</v>
      </c>
      <c r="C43" s="144" t="s">
        <v>132</v>
      </c>
      <c r="D43" s="145" t="s">
        <v>88</v>
      </c>
      <c r="E43" s="146">
        <v>404.1</v>
      </c>
      <c r="F43" s="146"/>
      <c r="G43" s="147">
        <f t="shared" si="0"/>
        <v>0</v>
      </c>
      <c r="O43" s="141">
        <v>2</v>
      </c>
      <c r="AA43" s="114">
        <v>12</v>
      </c>
      <c r="AB43" s="114">
        <v>0</v>
      </c>
      <c r="AC43" s="114">
        <v>24</v>
      </c>
      <c r="AZ43" s="114">
        <v>1</v>
      </c>
      <c r="BA43" s="114">
        <f t="shared" si="1"/>
        <v>0</v>
      </c>
      <c r="BB43" s="114">
        <f t="shared" si="2"/>
        <v>0</v>
      </c>
      <c r="BC43" s="114">
        <f t="shared" si="3"/>
        <v>0</v>
      </c>
      <c r="BD43" s="114">
        <f t="shared" si="4"/>
        <v>0</v>
      </c>
      <c r="BE43" s="114">
        <f t="shared" si="5"/>
        <v>0</v>
      </c>
      <c r="CZ43" s="114">
        <v>0</v>
      </c>
    </row>
    <row r="44" spans="1:104" x14ac:dyDescent="0.2">
      <c r="A44" s="142">
        <v>25</v>
      </c>
      <c r="B44" s="143" t="s">
        <v>133</v>
      </c>
      <c r="C44" s="144" t="s">
        <v>134</v>
      </c>
      <c r="D44" s="145" t="s">
        <v>88</v>
      </c>
      <c r="E44" s="146">
        <v>404.1</v>
      </c>
      <c r="F44" s="146"/>
      <c r="G44" s="147">
        <f t="shared" si="0"/>
        <v>0</v>
      </c>
      <c r="O44" s="141">
        <v>2</v>
      </c>
      <c r="AA44" s="114">
        <v>12</v>
      </c>
      <c r="AB44" s="114">
        <v>0</v>
      </c>
      <c r="AC44" s="114">
        <v>25</v>
      </c>
      <c r="AZ44" s="114">
        <v>1</v>
      </c>
      <c r="BA44" s="114">
        <f t="shared" si="1"/>
        <v>0</v>
      </c>
      <c r="BB44" s="114">
        <f t="shared" si="2"/>
        <v>0</v>
      </c>
      <c r="BC44" s="114">
        <f t="shared" si="3"/>
        <v>0</v>
      </c>
      <c r="BD44" s="114">
        <f t="shared" si="4"/>
        <v>0</v>
      </c>
      <c r="BE44" s="114">
        <f t="shared" si="5"/>
        <v>0</v>
      </c>
      <c r="CZ44" s="114">
        <v>0</v>
      </c>
    </row>
    <row r="45" spans="1:104" x14ac:dyDescent="0.2">
      <c r="A45" s="142">
        <v>26</v>
      </c>
      <c r="B45" s="143" t="s">
        <v>135</v>
      </c>
      <c r="C45" s="144" t="s">
        <v>136</v>
      </c>
      <c r="D45" s="145" t="s">
        <v>88</v>
      </c>
      <c r="E45" s="146">
        <v>404.1</v>
      </c>
      <c r="F45" s="146"/>
      <c r="G45" s="147">
        <f t="shared" si="0"/>
        <v>0</v>
      </c>
      <c r="O45" s="141">
        <v>2</v>
      </c>
      <c r="AA45" s="114">
        <v>12</v>
      </c>
      <c r="AB45" s="114">
        <v>0</v>
      </c>
      <c r="AC45" s="114">
        <v>26</v>
      </c>
      <c r="AZ45" s="114">
        <v>1</v>
      </c>
      <c r="BA45" s="114">
        <f t="shared" si="1"/>
        <v>0</v>
      </c>
      <c r="BB45" s="114">
        <f t="shared" si="2"/>
        <v>0</v>
      </c>
      <c r="BC45" s="114">
        <f t="shared" si="3"/>
        <v>0</v>
      </c>
      <c r="BD45" s="114">
        <f t="shared" si="4"/>
        <v>0</v>
      </c>
      <c r="BE45" s="114">
        <f t="shared" si="5"/>
        <v>0</v>
      </c>
      <c r="CZ45" s="114">
        <v>0</v>
      </c>
    </row>
    <row r="46" spans="1:104" x14ac:dyDescent="0.2">
      <c r="A46" s="142">
        <v>27</v>
      </c>
      <c r="B46" s="143" t="s">
        <v>137</v>
      </c>
      <c r="C46" s="144" t="s">
        <v>138</v>
      </c>
      <c r="D46" s="145" t="s">
        <v>88</v>
      </c>
      <c r="E46" s="146">
        <v>404.1</v>
      </c>
      <c r="F46" s="146"/>
      <c r="G46" s="147">
        <f t="shared" si="0"/>
        <v>0</v>
      </c>
      <c r="O46" s="141">
        <v>2</v>
      </c>
      <c r="AA46" s="114">
        <v>12</v>
      </c>
      <c r="AB46" s="114">
        <v>0</v>
      </c>
      <c r="AC46" s="114">
        <v>27</v>
      </c>
      <c r="AZ46" s="114">
        <v>1</v>
      </c>
      <c r="BA46" s="114">
        <f t="shared" si="1"/>
        <v>0</v>
      </c>
      <c r="BB46" s="114">
        <f t="shared" si="2"/>
        <v>0</v>
      </c>
      <c r="BC46" s="114">
        <f t="shared" si="3"/>
        <v>0</v>
      </c>
      <c r="BD46" s="114">
        <f t="shared" si="4"/>
        <v>0</v>
      </c>
      <c r="BE46" s="114">
        <f t="shared" si="5"/>
        <v>0</v>
      </c>
      <c r="CZ46" s="114">
        <v>0</v>
      </c>
    </row>
    <row r="47" spans="1:104" x14ac:dyDescent="0.2">
      <c r="A47" s="148"/>
      <c r="B47" s="149" t="s">
        <v>69</v>
      </c>
      <c r="C47" s="150" t="str">
        <f>CONCATENATE(B40," ",C40)</f>
        <v>94 Lešení a stavební výtahy</v>
      </c>
      <c r="D47" s="148"/>
      <c r="E47" s="151"/>
      <c r="F47" s="151"/>
      <c r="G47" s="152">
        <f>SUM(G40:G46)</f>
        <v>0</v>
      </c>
      <c r="O47" s="141">
        <v>4</v>
      </c>
      <c r="BA47" s="153">
        <f>SUM(BA40:BA46)</f>
        <v>0</v>
      </c>
      <c r="BB47" s="153">
        <f>SUM(BB40:BB46)</f>
        <v>0</v>
      </c>
      <c r="BC47" s="153">
        <f>SUM(BC40:BC46)</f>
        <v>0</v>
      </c>
      <c r="BD47" s="153">
        <f>SUM(BD40:BD46)</f>
        <v>0</v>
      </c>
      <c r="BE47" s="153">
        <f>SUM(BE40:BE46)</f>
        <v>0</v>
      </c>
    </row>
    <row r="48" spans="1:104" x14ac:dyDescent="0.2">
      <c r="A48" s="134" t="s">
        <v>65</v>
      </c>
      <c r="B48" s="135" t="s">
        <v>139</v>
      </c>
      <c r="C48" s="136" t="s">
        <v>140</v>
      </c>
      <c r="D48" s="137"/>
      <c r="E48" s="138"/>
      <c r="F48" s="138"/>
      <c r="G48" s="139"/>
      <c r="H48" s="140"/>
      <c r="I48" s="140"/>
      <c r="O48" s="141">
        <v>1</v>
      </c>
    </row>
    <row r="49" spans="1:104" x14ac:dyDescent="0.2">
      <c r="A49" s="142">
        <v>28</v>
      </c>
      <c r="B49" s="143" t="s">
        <v>141</v>
      </c>
      <c r="C49" s="144" t="s">
        <v>142</v>
      </c>
      <c r="D49" s="145" t="s">
        <v>88</v>
      </c>
      <c r="E49" s="146">
        <v>718.89059999999995</v>
      </c>
      <c r="F49" s="146"/>
      <c r="G49" s="147">
        <f>E49*F49</f>
        <v>0</v>
      </c>
      <c r="O49" s="141">
        <v>2</v>
      </c>
      <c r="AA49" s="114">
        <v>12</v>
      </c>
      <c r="AB49" s="114">
        <v>0</v>
      </c>
      <c r="AC49" s="114">
        <v>28</v>
      </c>
      <c r="AZ49" s="114">
        <v>1</v>
      </c>
      <c r="BA49" s="114">
        <f>IF(AZ49=1,G49,0)</f>
        <v>0</v>
      </c>
      <c r="BB49" s="114">
        <f>IF(AZ49=2,G49,0)</f>
        <v>0</v>
      </c>
      <c r="BC49" s="114">
        <f>IF(AZ49=3,G49,0)</f>
        <v>0</v>
      </c>
      <c r="BD49" s="114">
        <f>IF(AZ49=4,G49,0)</f>
        <v>0</v>
      </c>
      <c r="BE49" s="114">
        <f>IF(AZ49=5,G49,0)</f>
        <v>0</v>
      </c>
      <c r="CZ49" s="114">
        <v>4.0000000000000003E-5</v>
      </c>
    </row>
    <row r="50" spans="1:104" x14ac:dyDescent="0.2">
      <c r="A50" s="142">
        <v>29</v>
      </c>
      <c r="B50" s="143" t="s">
        <v>143</v>
      </c>
      <c r="C50" s="144" t="s">
        <v>144</v>
      </c>
      <c r="D50" s="145" t="s">
        <v>116</v>
      </c>
      <c r="E50" s="146">
        <v>6</v>
      </c>
      <c r="F50" s="146"/>
      <c r="G50" s="147">
        <f>E50*F50</f>
        <v>0</v>
      </c>
      <c r="O50" s="141">
        <v>2</v>
      </c>
      <c r="AA50" s="114">
        <v>12</v>
      </c>
      <c r="AB50" s="114">
        <v>0</v>
      </c>
      <c r="AC50" s="114">
        <v>29</v>
      </c>
      <c r="AZ50" s="114">
        <v>1</v>
      </c>
      <c r="BA50" s="114">
        <f>IF(AZ50=1,G50,0)</f>
        <v>0</v>
      </c>
      <c r="BB50" s="114">
        <f>IF(AZ50=2,G50,0)</f>
        <v>0</v>
      </c>
      <c r="BC50" s="114">
        <f>IF(AZ50=3,G50,0)</f>
        <v>0</v>
      </c>
      <c r="BD50" s="114">
        <f>IF(AZ50=4,G50,0)</f>
        <v>0</v>
      </c>
      <c r="BE50" s="114">
        <f>IF(AZ50=5,G50,0)</f>
        <v>0</v>
      </c>
      <c r="CZ50" s="114">
        <v>4.6800000000000001E-3</v>
      </c>
    </row>
    <row r="51" spans="1:104" x14ac:dyDescent="0.2">
      <c r="A51" s="142">
        <v>30</v>
      </c>
      <c r="B51" s="143" t="s">
        <v>145</v>
      </c>
      <c r="C51" s="144" t="s">
        <v>146</v>
      </c>
      <c r="D51" s="145" t="s">
        <v>77</v>
      </c>
      <c r="E51" s="146">
        <v>1</v>
      </c>
      <c r="F51" s="146"/>
      <c r="G51" s="147">
        <f>E51*F51</f>
        <v>0</v>
      </c>
      <c r="O51" s="141">
        <v>2</v>
      </c>
      <c r="AA51" s="114">
        <v>12</v>
      </c>
      <c r="AB51" s="114">
        <v>0</v>
      </c>
      <c r="AC51" s="114">
        <v>30</v>
      </c>
      <c r="AZ51" s="114">
        <v>1</v>
      </c>
      <c r="BA51" s="114">
        <f>IF(AZ51=1,G51,0)</f>
        <v>0</v>
      </c>
      <c r="BB51" s="114">
        <f>IF(AZ51=2,G51,0)</f>
        <v>0</v>
      </c>
      <c r="BC51" s="114">
        <f>IF(AZ51=3,G51,0)</f>
        <v>0</v>
      </c>
      <c r="BD51" s="114">
        <f>IF(AZ51=4,G51,0)</f>
        <v>0</v>
      </c>
      <c r="BE51" s="114">
        <f>IF(AZ51=5,G51,0)</f>
        <v>0</v>
      </c>
      <c r="CZ51" s="114">
        <v>0</v>
      </c>
    </row>
    <row r="52" spans="1:104" x14ac:dyDescent="0.2">
      <c r="A52" s="148"/>
      <c r="B52" s="149" t="s">
        <v>69</v>
      </c>
      <c r="C52" s="150" t="str">
        <f>CONCATENATE(B48," ",C48)</f>
        <v>95 Dokončovací kce na pozem.stav.</v>
      </c>
      <c r="D52" s="148"/>
      <c r="E52" s="151"/>
      <c r="F52" s="151"/>
      <c r="G52" s="152">
        <f>SUM(G48:G51)</f>
        <v>0</v>
      </c>
      <c r="O52" s="141">
        <v>4</v>
      </c>
      <c r="BA52" s="153">
        <f>SUM(BA48:BA51)</f>
        <v>0</v>
      </c>
      <c r="BB52" s="153">
        <f>SUM(BB48:BB51)</f>
        <v>0</v>
      </c>
      <c r="BC52" s="153">
        <f>SUM(BC48:BC51)</f>
        <v>0</v>
      </c>
      <c r="BD52" s="153">
        <f>SUM(BD48:BD51)</f>
        <v>0</v>
      </c>
      <c r="BE52" s="153">
        <f>SUM(BE48:BE51)</f>
        <v>0</v>
      </c>
    </row>
    <row r="53" spans="1:104" x14ac:dyDescent="0.2">
      <c r="A53" s="134" t="s">
        <v>65</v>
      </c>
      <c r="B53" s="135" t="s">
        <v>147</v>
      </c>
      <c r="C53" s="136" t="s">
        <v>148</v>
      </c>
      <c r="D53" s="137"/>
      <c r="E53" s="138"/>
      <c r="F53" s="138"/>
      <c r="G53" s="139"/>
      <c r="H53" s="140"/>
      <c r="I53" s="140"/>
      <c r="O53" s="141">
        <v>1</v>
      </c>
    </row>
    <row r="54" spans="1:104" x14ac:dyDescent="0.2">
      <c r="A54" s="142">
        <v>31</v>
      </c>
      <c r="B54" s="143" t="s">
        <v>149</v>
      </c>
      <c r="C54" s="144" t="s">
        <v>150</v>
      </c>
      <c r="D54" s="145" t="s">
        <v>88</v>
      </c>
      <c r="E54" s="146">
        <v>16.100000000000001</v>
      </c>
      <c r="F54" s="146"/>
      <c r="G54" s="147">
        <f t="shared" ref="G54:G76" si="6">E54*F54</f>
        <v>0</v>
      </c>
      <c r="O54" s="141">
        <v>2</v>
      </c>
      <c r="AA54" s="114">
        <v>12</v>
      </c>
      <c r="AB54" s="114">
        <v>0</v>
      </c>
      <c r="AC54" s="114">
        <v>31</v>
      </c>
      <c r="AZ54" s="114">
        <v>1</v>
      </c>
      <c r="BA54" s="114">
        <f t="shared" ref="BA54:BA76" si="7">IF(AZ54=1,G54,0)</f>
        <v>0</v>
      </c>
      <c r="BB54" s="114">
        <f t="shared" ref="BB54:BB76" si="8">IF(AZ54=2,G54,0)</f>
        <v>0</v>
      </c>
      <c r="BC54" s="114">
        <f t="shared" ref="BC54:BC76" si="9">IF(AZ54=3,G54,0)</f>
        <v>0</v>
      </c>
      <c r="BD54" s="114">
        <f t="shared" ref="BD54:BD76" si="10">IF(AZ54=4,G54,0)</f>
        <v>0</v>
      </c>
      <c r="BE54" s="114">
        <f t="shared" ref="BE54:BE76" si="11">IF(AZ54=5,G54,0)</f>
        <v>0</v>
      </c>
      <c r="CZ54" s="114">
        <v>0</v>
      </c>
    </row>
    <row r="55" spans="1:104" x14ac:dyDescent="0.2">
      <c r="A55" s="142">
        <v>32</v>
      </c>
      <c r="B55" s="143" t="s">
        <v>151</v>
      </c>
      <c r="C55" s="144" t="s">
        <v>152</v>
      </c>
      <c r="D55" s="145" t="s">
        <v>88</v>
      </c>
      <c r="E55" s="146">
        <v>53.55</v>
      </c>
      <c r="F55" s="146"/>
      <c r="G55" s="147">
        <f t="shared" si="6"/>
        <v>0</v>
      </c>
      <c r="O55" s="141">
        <v>2</v>
      </c>
      <c r="AA55" s="114">
        <v>12</v>
      </c>
      <c r="AB55" s="114">
        <v>0</v>
      </c>
      <c r="AC55" s="114">
        <v>32</v>
      </c>
      <c r="AZ55" s="114">
        <v>1</v>
      </c>
      <c r="BA55" s="114">
        <f t="shared" si="7"/>
        <v>0</v>
      </c>
      <c r="BB55" s="114">
        <f t="shared" si="8"/>
        <v>0</v>
      </c>
      <c r="BC55" s="114">
        <f t="shared" si="9"/>
        <v>0</v>
      </c>
      <c r="BD55" s="114">
        <f t="shared" si="10"/>
        <v>0</v>
      </c>
      <c r="BE55" s="114">
        <f t="shared" si="11"/>
        <v>0</v>
      </c>
      <c r="CZ55" s="114">
        <v>0</v>
      </c>
    </row>
    <row r="56" spans="1:104" x14ac:dyDescent="0.2">
      <c r="A56" s="142">
        <v>33</v>
      </c>
      <c r="B56" s="143" t="s">
        <v>153</v>
      </c>
      <c r="C56" s="144" t="s">
        <v>154</v>
      </c>
      <c r="D56" s="145" t="s">
        <v>116</v>
      </c>
      <c r="E56" s="146">
        <v>80</v>
      </c>
      <c r="F56" s="146"/>
      <c r="G56" s="147">
        <f t="shared" si="6"/>
        <v>0</v>
      </c>
      <c r="O56" s="141">
        <v>2</v>
      </c>
      <c r="AA56" s="114">
        <v>12</v>
      </c>
      <c r="AB56" s="114">
        <v>0</v>
      </c>
      <c r="AC56" s="114">
        <v>33</v>
      </c>
      <c r="AZ56" s="114">
        <v>1</v>
      </c>
      <c r="BA56" s="114">
        <f t="shared" si="7"/>
        <v>0</v>
      </c>
      <c r="BB56" s="114">
        <f t="shared" si="8"/>
        <v>0</v>
      </c>
      <c r="BC56" s="114">
        <f t="shared" si="9"/>
        <v>0</v>
      </c>
      <c r="BD56" s="114">
        <f t="shared" si="10"/>
        <v>0</v>
      </c>
      <c r="BE56" s="114">
        <f t="shared" si="11"/>
        <v>0</v>
      </c>
      <c r="CZ56" s="114">
        <v>0</v>
      </c>
    </row>
    <row r="57" spans="1:104" x14ac:dyDescent="0.2">
      <c r="A57" s="142">
        <v>34</v>
      </c>
      <c r="B57" s="143" t="s">
        <v>155</v>
      </c>
      <c r="C57" s="144" t="s">
        <v>156</v>
      </c>
      <c r="D57" s="145" t="s">
        <v>116</v>
      </c>
      <c r="E57" s="146">
        <v>6</v>
      </c>
      <c r="F57" s="146"/>
      <c r="G57" s="147">
        <f t="shared" si="6"/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si="7"/>
        <v>0</v>
      </c>
      <c r="BB57" s="114">
        <f t="shared" si="8"/>
        <v>0</v>
      </c>
      <c r="BC57" s="114">
        <f t="shared" si="9"/>
        <v>0</v>
      </c>
      <c r="BD57" s="114">
        <f t="shared" si="10"/>
        <v>0</v>
      </c>
      <c r="BE57" s="114">
        <f t="shared" si="11"/>
        <v>0</v>
      </c>
      <c r="CZ57" s="114">
        <v>0</v>
      </c>
    </row>
    <row r="58" spans="1:104" x14ac:dyDescent="0.2">
      <c r="A58" s="142">
        <v>35</v>
      </c>
      <c r="B58" s="143" t="s">
        <v>157</v>
      </c>
      <c r="C58" s="144" t="s">
        <v>158</v>
      </c>
      <c r="D58" s="145" t="s">
        <v>88</v>
      </c>
      <c r="E58" s="146">
        <v>5.2119999999999997</v>
      </c>
      <c r="F58" s="146"/>
      <c r="G58" s="147">
        <f t="shared" si="6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7"/>
        <v>0</v>
      </c>
      <c r="BB58" s="114">
        <f t="shared" si="8"/>
        <v>0</v>
      </c>
      <c r="BC58" s="114">
        <f t="shared" si="9"/>
        <v>0</v>
      </c>
      <c r="BD58" s="114">
        <f t="shared" si="10"/>
        <v>0</v>
      </c>
      <c r="BE58" s="114">
        <f t="shared" si="11"/>
        <v>0</v>
      </c>
      <c r="CZ58" s="114">
        <v>2.1900000000000001E-3</v>
      </c>
    </row>
    <row r="59" spans="1:104" x14ac:dyDescent="0.2">
      <c r="A59" s="142">
        <v>36</v>
      </c>
      <c r="B59" s="143" t="s">
        <v>159</v>
      </c>
      <c r="C59" s="144" t="s">
        <v>160</v>
      </c>
      <c r="D59" s="145" t="s">
        <v>88</v>
      </c>
      <c r="E59" s="146">
        <v>39.255000000000003</v>
      </c>
      <c r="F59" s="146"/>
      <c r="G59" s="147">
        <f t="shared" si="6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7"/>
        <v>0</v>
      </c>
      <c r="BB59" s="114">
        <f t="shared" si="8"/>
        <v>0</v>
      </c>
      <c r="BC59" s="114">
        <f t="shared" si="9"/>
        <v>0</v>
      </c>
      <c r="BD59" s="114">
        <f t="shared" si="10"/>
        <v>0</v>
      </c>
      <c r="BE59" s="114">
        <f t="shared" si="11"/>
        <v>0</v>
      </c>
      <c r="CZ59" s="114">
        <v>1E-3</v>
      </c>
    </row>
    <row r="60" spans="1:104" x14ac:dyDescent="0.2">
      <c r="A60" s="142">
        <v>37</v>
      </c>
      <c r="B60" s="143" t="s">
        <v>161</v>
      </c>
      <c r="C60" s="144" t="s">
        <v>162</v>
      </c>
      <c r="D60" s="145" t="s">
        <v>88</v>
      </c>
      <c r="E60" s="146">
        <v>6.66</v>
      </c>
      <c r="F60" s="146"/>
      <c r="G60" s="147">
        <f t="shared" si="6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7"/>
        <v>0</v>
      </c>
      <c r="BB60" s="114">
        <f t="shared" si="8"/>
        <v>0</v>
      </c>
      <c r="BC60" s="114">
        <f t="shared" si="9"/>
        <v>0</v>
      </c>
      <c r="BD60" s="114">
        <f t="shared" si="10"/>
        <v>0</v>
      </c>
      <c r="BE60" s="114">
        <f t="shared" si="11"/>
        <v>0</v>
      </c>
      <c r="CZ60" s="114">
        <v>9.2000000000000003E-4</v>
      </c>
    </row>
    <row r="61" spans="1:104" x14ac:dyDescent="0.2">
      <c r="A61" s="142">
        <v>38</v>
      </c>
      <c r="B61" s="143" t="s">
        <v>163</v>
      </c>
      <c r="C61" s="144" t="s">
        <v>164</v>
      </c>
      <c r="D61" s="145" t="s">
        <v>88</v>
      </c>
      <c r="E61" s="146">
        <v>14.58</v>
      </c>
      <c r="F61" s="146"/>
      <c r="G61" s="147">
        <f t="shared" si="6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7"/>
        <v>0</v>
      </c>
      <c r="BB61" s="114">
        <f t="shared" si="8"/>
        <v>0</v>
      </c>
      <c r="BC61" s="114">
        <f t="shared" si="9"/>
        <v>0</v>
      </c>
      <c r="BD61" s="114">
        <f t="shared" si="10"/>
        <v>0</v>
      </c>
      <c r="BE61" s="114">
        <f t="shared" si="11"/>
        <v>0</v>
      </c>
      <c r="CZ61" s="114">
        <v>8.1999999999999998E-4</v>
      </c>
    </row>
    <row r="62" spans="1:104" x14ac:dyDescent="0.2">
      <c r="A62" s="142">
        <v>39</v>
      </c>
      <c r="B62" s="143" t="s">
        <v>165</v>
      </c>
      <c r="C62" s="144" t="s">
        <v>166</v>
      </c>
      <c r="D62" s="145" t="s">
        <v>88</v>
      </c>
      <c r="E62" s="146">
        <v>6.6</v>
      </c>
      <c r="F62" s="146"/>
      <c r="G62" s="147">
        <f t="shared" si="6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7"/>
        <v>0</v>
      </c>
      <c r="BB62" s="114">
        <f t="shared" si="8"/>
        <v>0</v>
      </c>
      <c r="BC62" s="114">
        <f t="shared" si="9"/>
        <v>0</v>
      </c>
      <c r="BD62" s="114">
        <f t="shared" si="10"/>
        <v>0</v>
      </c>
      <c r="BE62" s="114">
        <f t="shared" si="11"/>
        <v>0</v>
      </c>
      <c r="CZ62" s="114">
        <v>1.17E-3</v>
      </c>
    </row>
    <row r="63" spans="1:104" x14ac:dyDescent="0.2">
      <c r="A63" s="142">
        <v>40</v>
      </c>
      <c r="B63" s="143" t="s">
        <v>167</v>
      </c>
      <c r="C63" s="144" t="s">
        <v>168</v>
      </c>
      <c r="D63" s="145" t="s">
        <v>88</v>
      </c>
      <c r="E63" s="146">
        <v>2.8</v>
      </c>
      <c r="F63" s="146"/>
      <c r="G63" s="147">
        <f t="shared" si="6"/>
        <v>0</v>
      </c>
      <c r="O63" s="141">
        <v>2</v>
      </c>
      <c r="AA63" s="114">
        <v>12</v>
      </c>
      <c r="AB63" s="114">
        <v>0</v>
      </c>
      <c r="AC63" s="114">
        <v>40</v>
      </c>
      <c r="AZ63" s="114">
        <v>1</v>
      </c>
      <c r="BA63" s="114">
        <f t="shared" si="7"/>
        <v>0</v>
      </c>
      <c r="BB63" s="114">
        <f t="shared" si="8"/>
        <v>0</v>
      </c>
      <c r="BC63" s="114">
        <f t="shared" si="9"/>
        <v>0</v>
      </c>
      <c r="BD63" s="114">
        <f t="shared" si="10"/>
        <v>0</v>
      </c>
      <c r="BE63" s="114">
        <f t="shared" si="11"/>
        <v>0</v>
      </c>
      <c r="CZ63" s="114">
        <v>1E-3</v>
      </c>
    </row>
    <row r="64" spans="1:104" ht="22.5" x14ac:dyDescent="0.2">
      <c r="A64" s="142">
        <v>41</v>
      </c>
      <c r="B64" s="143" t="s">
        <v>169</v>
      </c>
      <c r="C64" s="144" t="s">
        <v>170</v>
      </c>
      <c r="D64" s="145" t="s">
        <v>88</v>
      </c>
      <c r="E64" s="146">
        <v>31.73</v>
      </c>
      <c r="F64" s="146"/>
      <c r="G64" s="147">
        <f t="shared" si="6"/>
        <v>0</v>
      </c>
      <c r="O64" s="141">
        <v>2</v>
      </c>
      <c r="AA64" s="114">
        <v>12</v>
      </c>
      <c r="AB64" s="114">
        <v>0</v>
      </c>
      <c r="AC64" s="114">
        <v>41</v>
      </c>
      <c r="AZ64" s="114">
        <v>1</v>
      </c>
      <c r="BA64" s="114">
        <f t="shared" si="7"/>
        <v>0</v>
      </c>
      <c r="BB64" s="114">
        <f t="shared" si="8"/>
        <v>0</v>
      </c>
      <c r="BC64" s="114">
        <f t="shared" si="9"/>
        <v>0</v>
      </c>
      <c r="BD64" s="114">
        <f t="shared" si="10"/>
        <v>0</v>
      </c>
      <c r="BE64" s="114">
        <f t="shared" si="11"/>
        <v>0</v>
      </c>
      <c r="CZ64" s="114">
        <v>0</v>
      </c>
    </row>
    <row r="65" spans="1:104" x14ac:dyDescent="0.2">
      <c r="A65" s="142">
        <v>42</v>
      </c>
      <c r="B65" s="143" t="s">
        <v>171</v>
      </c>
      <c r="C65" s="144" t="s">
        <v>172</v>
      </c>
      <c r="D65" s="145" t="s">
        <v>111</v>
      </c>
      <c r="E65" s="146">
        <v>49</v>
      </c>
      <c r="F65" s="146"/>
      <c r="G65" s="147">
        <f t="shared" si="6"/>
        <v>0</v>
      </c>
      <c r="O65" s="141">
        <v>2</v>
      </c>
      <c r="AA65" s="114">
        <v>12</v>
      </c>
      <c r="AB65" s="114">
        <v>0</v>
      </c>
      <c r="AC65" s="114">
        <v>42</v>
      </c>
      <c r="AZ65" s="114">
        <v>1</v>
      </c>
      <c r="BA65" s="114">
        <f t="shared" si="7"/>
        <v>0</v>
      </c>
      <c r="BB65" s="114">
        <f t="shared" si="8"/>
        <v>0</v>
      </c>
      <c r="BC65" s="114">
        <f t="shared" si="9"/>
        <v>0</v>
      </c>
      <c r="BD65" s="114">
        <f t="shared" si="10"/>
        <v>0</v>
      </c>
      <c r="BE65" s="114">
        <f t="shared" si="11"/>
        <v>0</v>
      </c>
      <c r="CZ65" s="114">
        <v>0</v>
      </c>
    </row>
    <row r="66" spans="1:104" x14ac:dyDescent="0.2">
      <c r="A66" s="142">
        <v>43</v>
      </c>
      <c r="B66" s="143" t="s">
        <v>173</v>
      </c>
      <c r="C66" s="144" t="s">
        <v>174</v>
      </c>
      <c r="D66" s="145" t="s">
        <v>111</v>
      </c>
      <c r="E66" s="146">
        <v>97.5</v>
      </c>
      <c r="F66" s="146"/>
      <c r="G66" s="147">
        <f t="shared" si="6"/>
        <v>0</v>
      </c>
      <c r="O66" s="141">
        <v>2</v>
      </c>
      <c r="AA66" s="114">
        <v>12</v>
      </c>
      <c r="AB66" s="114">
        <v>0</v>
      </c>
      <c r="AC66" s="114">
        <v>43</v>
      </c>
      <c r="AZ66" s="114">
        <v>1</v>
      </c>
      <c r="BA66" s="114">
        <f t="shared" si="7"/>
        <v>0</v>
      </c>
      <c r="BB66" s="114">
        <f t="shared" si="8"/>
        <v>0</v>
      </c>
      <c r="BC66" s="114">
        <f t="shared" si="9"/>
        <v>0</v>
      </c>
      <c r="BD66" s="114">
        <f t="shared" si="10"/>
        <v>0</v>
      </c>
      <c r="BE66" s="114">
        <f t="shared" si="11"/>
        <v>0</v>
      </c>
      <c r="CZ66" s="114">
        <v>0</v>
      </c>
    </row>
    <row r="67" spans="1:104" x14ac:dyDescent="0.2">
      <c r="A67" s="142">
        <v>44</v>
      </c>
      <c r="B67" s="143" t="s">
        <v>175</v>
      </c>
      <c r="C67" s="144" t="s">
        <v>176</v>
      </c>
      <c r="D67" s="145" t="s">
        <v>111</v>
      </c>
      <c r="E67" s="146">
        <v>32</v>
      </c>
      <c r="F67" s="146"/>
      <c r="G67" s="147">
        <f t="shared" si="6"/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 t="shared" si="7"/>
        <v>0</v>
      </c>
      <c r="BB67" s="114">
        <f t="shared" si="8"/>
        <v>0</v>
      </c>
      <c r="BC67" s="114">
        <f t="shared" si="9"/>
        <v>0</v>
      </c>
      <c r="BD67" s="114">
        <f t="shared" si="10"/>
        <v>0</v>
      </c>
      <c r="BE67" s="114">
        <f t="shared" si="11"/>
        <v>0</v>
      </c>
      <c r="CZ67" s="114">
        <v>0</v>
      </c>
    </row>
    <row r="68" spans="1:104" x14ac:dyDescent="0.2">
      <c r="A68" s="142">
        <v>45</v>
      </c>
      <c r="B68" s="143" t="s">
        <v>177</v>
      </c>
      <c r="C68" s="144" t="s">
        <v>178</v>
      </c>
      <c r="D68" s="145" t="s">
        <v>116</v>
      </c>
      <c r="E68" s="146">
        <v>8</v>
      </c>
      <c r="F68" s="146"/>
      <c r="G68" s="147">
        <f t="shared" si="6"/>
        <v>0</v>
      </c>
      <c r="O68" s="141">
        <v>2</v>
      </c>
      <c r="AA68" s="114">
        <v>12</v>
      </c>
      <c r="AB68" s="114">
        <v>0</v>
      </c>
      <c r="AC68" s="114">
        <v>45</v>
      </c>
      <c r="AZ68" s="114">
        <v>1</v>
      </c>
      <c r="BA68" s="114">
        <f t="shared" si="7"/>
        <v>0</v>
      </c>
      <c r="BB68" s="114">
        <f t="shared" si="8"/>
        <v>0</v>
      </c>
      <c r="BC68" s="114">
        <f t="shared" si="9"/>
        <v>0</v>
      </c>
      <c r="BD68" s="114">
        <f t="shared" si="10"/>
        <v>0</v>
      </c>
      <c r="BE68" s="114">
        <f t="shared" si="11"/>
        <v>0</v>
      </c>
      <c r="CZ68" s="114">
        <v>0</v>
      </c>
    </row>
    <row r="69" spans="1:104" x14ac:dyDescent="0.2">
      <c r="A69" s="142">
        <v>46</v>
      </c>
      <c r="B69" s="143" t="s">
        <v>179</v>
      </c>
      <c r="C69" s="144" t="s">
        <v>180</v>
      </c>
      <c r="D69" s="145" t="s">
        <v>116</v>
      </c>
      <c r="E69" s="146">
        <v>8</v>
      </c>
      <c r="F69" s="146"/>
      <c r="G69" s="147">
        <f t="shared" si="6"/>
        <v>0</v>
      </c>
      <c r="O69" s="141">
        <v>2</v>
      </c>
      <c r="AA69" s="114">
        <v>12</v>
      </c>
      <c r="AB69" s="114">
        <v>0</v>
      </c>
      <c r="AC69" s="114">
        <v>46</v>
      </c>
      <c r="AZ69" s="114">
        <v>1</v>
      </c>
      <c r="BA69" s="114">
        <f t="shared" si="7"/>
        <v>0</v>
      </c>
      <c r="BB69" s="114">
        <f t="shared" si="8"/>
        <v>0</v>
      </c>
      <c r="BC69" s="114">
        <f t="shared" si="9"/>
        <v>0</v>
      </c>
      <c r="BD69" s="114">
        <f t="shared" si="10"/>
        <v>0</v>
      </c>
      <c r="BE69" s="114">
        <f t="shared" si="11"/>
        <v>0</v>
      </c>
      <c r="CZ69" s="114">
        <v>0</v>
      </c>
    </row>
    <row r="70" spans="1:104" x14ac:dyDescent="0.2">
      <c r="A70" s="142">
        <v>47</v>
      </c>
      <c r="B70" s="143" t="s">
        <v>181</v>
      </c>
      <c r="C70" s="144" t="s">
        <v>182</v>
      </c>
      <c r="D70" s="145" t="s">
        <v>77</v>
      </c>
      <c r="E70" s="146">
        <v>1</v>
      </c>
      <c r="F70" s="146"/>
      <c r="G70" s="147">
        <f t="shared" si="6"/>
        <v>0</v>
      </c>
      <c r="O70" s="141">
        <v>2</v>
      </c>
      <c r="AA70" s="114">
        <v>12</v>
      </c>
      <c r="AB70" s="114">
        <v>0</v>
      </c>
      <c r="AC70" s="114">
        <v>47</v>
      </c>
      <c r="AZ70" s="114">
        <v>1</v>
      </c>
      <c r="BA70" s="114">
        <f t="shared" si="7"/>
        <v>0</v>
      </c>
      <c r="BB70" s="114">
        <f t="shared" si="8"/>
        <v>0</v>
      </c>
      <c r="BC70" s="114">
        <f t="shared" si="9"/>
        <v>0</v>
      </c>
      <c r="BD70" s="114">
        <f t="shared" si="10"/>
        <v>0</v>
      </c>
      <c r="BE70" s="114">
        <f t="shared" si="11"/>
        <v>0</v>
      </c>
      <c r="CZ70" s="114">
        <v>0.1</v>
      </c>
    </row>
    <row r="71" spans="1:104" x14ac:dyDescent="0.2">
      <c r="A71" s="142">
        <v>48</v>
      </c>
      <c r="B71" s="143" t="s">
        <v>183</v>
      </c>
      <c r="C71" s="144" t="s">
        <v>184</v>
      </c>
      <c r="D71" s="145" t="s">
        <v>88</v>
      </c>
      <c r="E71" s="146">
        <v>85.0535</v>
      </c>
      <c r="F71" s="146"/>
      <c r="G71" s="147">
        <f t="shared" si="6"/>
        <v>0</v>
      </c>
      <c r="O71" s="141">
        <v>2</v>
      </c>
      <c r="AA71" s="114">
        <v>12</v>
      </c>
      <c r="AB71" s="114">
        <v>0</v>
      </c>
      <c r="AC71" s="114">
        <v>48</v>
      </c>
      <c r="AZ71" s="114">
        <v>1</v>
      </c>
      <c r="BA71" s="114">
        <f t="shared" si="7"/>
        <v>0</v>
      </c>
      <c r="BB71" s="114">
        <f t="shared" si="8"/>
        <v>0</v>
      </c>
      <c r="BC71" s="114">
        <f t="shared" si="9"/>
        <v>0</v>
      </c>
      <c r="BD71" s="114">
        <f t="shared" si="10"/>
        <v>0</v>
      </c>
      <c r="BE71" s="114">
        <f t="shared" si="11"/>
        <v>0</v>
      </c>
      <c r="CZ71" s="114">
        <v>0</v>
      </c>
    </row>
    <row r="72" spans="1:104" x14ac:dyDescent="0.2">
      <c r="A72" s="142">
        <v>49</v>
      </c>
      <c r="B72" s="143" t="s">
        <v>185</v>
      </c>
      <c r="C72" s="144" t="s">
        <v>186</v>
      </c>
      <c r="D72" s="145" t="s">
        <v>187</v>
      </c>
      <c r="E72" s="146">
        <v>25.693000000000001</v>
      </c>
      <c r="F72" s="146"/>
      <c r="G72" s="147">
        <f t="shared" si="6"/>
        <v>0</v>
      </c>
      <c r="O72" s="141">
        <v>2</v>
      </c>
      <c r="AA72" s="114">
        <v>12</v>
      </c>
      <c r="AB72" s="114">
        <v>0</v>
      </c>
      <c r="AC72" s="114">
        <v>49</v>
      </c>
      <c r="AZ72" s="114">
        <v>1</v>
      </c>
      <c r="BA72" s="114">
        <f t="shared" si="7"/>
        <v>0</v>
      </c>
      <c r="BB72" s="114">
        <f t="shared" si="8"/>
        <v>0</v>
      </c>
      <c r="BC72" s="114">
        <f t="shared" si="9"/>
        <v>0</v>
      </c>
      <c r="BD72" s="114">
        <f t="shared" si="10"/>
        <v>0</v>
      </c>
      <c r="BE72" s="114">
        <f t="shared" si="11"/>
        <v>0</v>
      </c>
      <c r="CZ72" s="114">
        <v>0</v>
      </c>
    </row>
    <row r="73" spans="1:104" x14ac:dyDescent="0.2">
      <c r="A73" s="142">
        <v>50</v>
      </c>
      <c r="B73" s="143" t="s">
        <v>188</v>
      </c>
      <c r="C73" s="144" t="s">
        <v>189</v>
      </c>
      <c r="D73" s="145" t="s">
        <v>187</v>
      </c>
      <c r="E73" s="146">
        <v>231.23699999999999</v>
      </c>
      <c r="F73" s="146"/>
      <c r="G73" s="147">
        <f t="shared" si="6"/>
        <v>0</v>
      </c>
      <c r="O73" s="141">
        <v>2</v>
      </c>
      <c r="AA73" s="114">
        <v>12</v>
      </c>
      <c r="AB73" s="114">
        <v>0</v>
      </c>
      <c r="AC73" s="114">
        <v>50</v>
      </c>
      <c r="AZ73" s="114">
        <v>1</v>
      </c>
      <c r="BA73" s="114">
        <f t="shared" si="7"/>
        <v>0</v>
      </c>
      <c r="BB73" s="114">
        <f t="shared" si="8"/>
        <v>0</v>
      </c>
      <c r="BC73" s="114">
        <f t="shared" si="9"/>
        <v>0</v>
      </c>
      <c r="BD73" s="114">
        <f t="shared" si="10"/>
        <v>0</v>
      </c>
      <c r="BE73" s="114">
        <f t="shared" si="11"/>
        <v>0</v>
      </c>
      <c r="CZ73" s="114">
        <v>0</v>
      </c>
    </row>
    <row r="74" spans="1:104" x14ac:dyDescent="0.2">
      <c r="A74" s="142">
        <v>51</v>
      </c>
      <c r="B74" s="143" t="s">
        <v>190</v>
      </c>
      <c r="C74" s="144" t="s">
        <v>191</v>
      </c>
      <c r="D74" s="145" t="s">
        <v>187</v>
      </c>
      <c r="E74" s="146">
        <v>25.693000000000001</v>
      </c>
      <c r="F74" s="146"/>
      <c r="G74" s="147">
        <f t="shared" si="6"/>
        <v>0</v>
      </c>
      <c r="O74" s="141">
        <v>2</v>
      </c>
      <c r="AA74" s="114">
        <v>12</v>
      </c>
      <c r="AB74" s="114">
        <v>0</v>
      </c>
      <c r="AC74" s="114">
        <v>51</v>
      </c>
      <c r="AZ74" s="114">
        <v>1</v>
      </c>
      <c r="BA74" s="114">
        <f t="shared" si="7"/>
        <v>0</v>
      </c>
      <c r="BB74" s="114">
        <f t="shared" si="8"/>
        <v>0</v>
      </c>
      <c r="BC74" s="114">
        <f t="shared" si="9"/>
        <v>0</v>
      </c>
      <c r="BD74" s="114">
        <f t="shared" si="10"/>
        <v>0</v>
      </c>
      <c r="BE74" s="114">
        <f t="shared" si="11"/>
        <v>0</v>
      </c>
      <c r="CZ74" s="114">
        <v>0</v>
      </c>
    </row>
    <row r="75" spans="1:104" x14ac:dyDescent="0.2">
      <c r="A75" s="142">
        <v>52</v>
      </c>
      <c r="B75" s="143" t="s">
        <v>192</v>
      </c>
      <c r="C75" s="144" t="s">
        <v>193</v>
      </c>
      <c r="D75" s="145" t="s">
        <v>187</v>
      </c>
      <c r="E75" s="146">
        <v>205.54400000000001</v>
      </c>
      <c r="F75" s="146"/>
      <c r="G75" s="147">
        <f t="shared" si="6"/>
        <v>0</v>
      </c>
      <c r="O75" s="141">
        <v>2</v>
      </c>
      <c r="AA75" s="114">
        <v>12</v>
      </c>
      <c r="AB75" s="114">
        <v>0</v>
      </c>
      <c r="AC75" s="114">
        <v>52</v>
      </c>
      <c r="AZ75" s="114">
        <v>1</v>
      </c>
      <c r="BA75" s="114">
        <f t="shared" si="7"/>
        <v>0</v>
      </c>
      <c r="BB75" s="114">
        <f t="shared" si="8"/>
        <v>0</v>
      </c>
      <c r="BC75" s="114">
        <f t="shared" si="9"/>
        <v>0</v>
      </c>
      <c r="BD75" s="114">
        <f t="shared" si="10"/>
        <v>0</v>
      </c>
      <c r="BE75" s="114">
        <f t="shared" si="11"/>
        <v>0</v>
      </c>
      <c r="CZ75" s="114">
        <v>0</v>
      </c>
    </row>
    <row r="76" spans="1:104" x14ac:dyDescent="0.2">
      <c r="A76" s="142">
        <v>53</v>
      </c>
      <c r="B76" s="143" t="s">
        <v>194</v>
      </c>
      <c r="C76" s="144" t="s">
        <v>195</v>
      </c>
      <c r="D76" s="145" t="s">
        <v>196</v>
      </c>
      <c r="E76" s="146">
        <v>25.693000000000001</v>
      </c>
      <c r="F76" s="146"/>
      <c r="G76" s="147">
        <f t="shared" si="6"/>
        <v>0</v>
      </c>
      <c r="O76" s="141">
        <v>2</v>
      </c>
      <c r="AA76" s="114">
        <v>12</v>
      </c>
      <c r="AB76" s="114">
        <v>1</v>
      </c>
      <c r="AC76" s="114">
        <v>53</v>
      </c>
      <c r="AZ76" s="114">
        <v>1</v>
      </c>
      <c r="BA76" s="114">
        <f t="shared" si="7"/>
        <v>0</v>
      </c>
      <c r="BB76" s="114">
        <f t="shared" si="8"/>
        <v>0</v>
      </c>
      <c r="BC76" s="114">
        <f t="shared" si="9"/>
        <v>0</v>
      </c>
      <c r="BD76" s="114">
        <f t="shared" si="10"/>
        <v>0</v>
      </c>
      <c r="BE76" s="114">
        <f t="shared" si="11"/>
        <v>0</v>
      </c>
      <c r="CZ76" s="114">
        <v>0</v>
      </c>
    </row>
    <row r="77" spans="1:104" x14ac:dyDescent="0.2">
      <c r="A77" s="148"/>
      <c r="B77" s="149" t="s">
        <v>69</v>
      </c>
      <c r="C77" s="150" t="str">
        <f>CONCATENATE(B53," ",C53)</f>
        <v>96 Bourání konstrukcí</v>
      </c>
      <c r="D77" s="148"/>
      <c r="E77" s="151"/>
      <c r="F77" s="151"/>
      <c r="G77" s="152">
        <f>SUM(G53:G76)</f>
        <v>0</v>
      </c>
      <c r="O77" s="141">
        <v>4</v>
      </c>
      <c r="BA77" s="153">
        <f>SUM(BA53:BA76)</f>
        <v>0</v>
      </c>
      <c r="BB77" s="153">
        <f>SUM(BB53:BB76)</f>
        <v>0</v>
      </c>
      <c r="BC77" s="153">
        <f>SUM(BC53:BC76)</f>
        <v>0</v>
      </c>
      <c r="BD77" s="153">
        <f>SUM(BD53:BD76)</f>
        <v>0</v>
      </c>
      <c r="BE77" s="153">
        <f>SUM(BE53:BE76)</f>
        <v>0</v>
      </c>
    </row>
    <row r="78" spans="1:104" x14ac:dyDescent="0.2">
      <c r="A78" s="134" t="s">
        <v>65</v>
      </c>
      <c r="B78" s="135" t="s">
        <v>197</v>
      </c>
      <c r="C78" s="136" t="s">
        <v>198</v>
      </c>
      <c r="D78" s="137"/>
      <c r="E78" s="138"/>
      <c r="F78" s="138"/>
      <c r="G78" s="139"/>
      <c r="H78" s="140"/>
      <c r="I78" s="140"/>
      <c r="O78" s="141">
        <v>1</v>
      </c>
    </row>
    <row r="79" spans="1:104" x14ac:dyDescent="0.2">
      <c r="A79" s="142">
        <v>54</v>
      </c>
      <c r="B79" s="143" t="s">
        <v>199</v>
      </c>
      <c r="C79" s="144" t="s">
        <v>200</v>
      </c>
      <c r="D79" s="145" t="s">
        <v>187</v>
      </c>
      <c r="E79" s="146">
        <v>38.064</v>
      </c>
      <c r="F79" s="146"/>
      <c r="G79" s="147">
        <f>E79*F79</f>
        <v>0</v>
      </c>
      <c r="O79" s="141">
        <v>2</v>
      </c>
      <c r="AA79" s="114">
        <v>12</v>
      </c>
      <c r="AB79" s="114">
        <v>0</v>
      </c>
      <c r="AC79" s="114">
        <v>54</v>
      </c>
      <c r="AZ79" s="114">
        <v>1</v>
      </c>
      <c r="BA79" s="114">
        <f>IF(AZ79=1,G79,0)</f>
        <v>0</v>
      </c>
      <c r="BB79" s="114">
        <f>IF(AZ79=2,G79,0)</f>
        <v>0</v>
      </c>
      <c r="BC79" s="114">
        <f>IF(AZ79=3,G79,0)</f>
        <v>0</v>
      </c>
      <c r="BD79" s="114">
        <f>IF(AZ79=4,G79,0)</f>
        <v>0</v>
      </c>
      <c r="BE79" s="114">
        <f>IF(AZ79=5,G79,0)</f>
        <v>0</v>
      </c>
      <c r="CZ79" s="114">
        <v>0</v>
      </c>
    </row>
    <row r="80" spans="1:104" x14ac:dyDescent="0.2">
      <c r="A80" s="148"/>
      <c r="B80" s="149" t="s">
        <v>69</v>
      </c>
      <c r="C80" s="150" t="str">
        <f>CONCATENATE(B78," ",C78)</f>
        <v>99 Staveništní přesun hmot</v>
      </c>
      <c r="D80" s="148"/>
      <c r="E80" s="151"/>
      <c r="F80" s="151"/>
      <c r="G80" s="152">
        <f>SUM(G78:G79)</f>
        <v>0</v>
      </c>
      <c r="O80" s="141">
        <v>4</v>
      </c>
      <c r="BA80" s="153">
        <f>SUM(BA78:BA79)</f>
        <v>0</v>
      </c>
      <c r="BB80" s="153">
        <f>SUM(BB78:BB79)</f>
        <v>0</v>
      </c>
      <c r="BC80" s="153">
        <f>SUM(BC78:BC79)</f>
        <v>0</v>
      </c>
      <c r="BD80" s="153">
        <f>SUM(BD78:BD79)</f>
        <v>0</v>
      </c>
      <c r="BE80" s="153">
        <f>SUM(BE78:BE79)</f>
        <v>0</v>
      </c>
    </row>
    <row r="81" spans="1:104" x14ac:dyDescent="0.2">
      <c r="A81" s="134" t="s">
        <v>65</v>
      </c>
      <c r="B81" s="135" t="s">
        <v>201</v>
      </c>
      <c r="C81" s="136" t="s">
        <v>202</v>
      </c>
      <c r="D81" s="137"/>
      <c r="E81" s="138"/>
      <c r="F81" s="138"/>
      <c r="G81" s="139"/>
      <c r="H81" s="140"/>
      <c r="I81" s="140"/>
      <c r="O81" s="141">
        <v>1</v>
      </c>
    </row>
    <row r="82" spans="1:104" x14ac:dyDescent="0.2">
      <c r="A82" s="142">
        <v>55</v>
      </c>
      <c r="B82" s="143" t="s">
        <v>203</v>
      </c>
      <c r="C82" s="144" t="s">
        <v>204</v>
      </c>
      <c r="D82" s="145" t="s">
        <v>88</v>
      </c>
      <c r="E82" s="146">
        <v>31.725000000000001</v>
      </c>
      <c r="F82" s="146"/>
      <c r="G82" s="147">
        <f>E82*F82</f>
        <v>0</v>
      </c>
      <c r="O82" s="141">
        <v>2</v>
      </c>
      <c r="AA82" s="114">
        <v>12</v>
      </c>
      <c r="AB82" s="114">
        <v>0</v>
      </c>
      <c r="AC82" s="114">
        <v>55</v>
      </c>
      <c r="AZ82" s="114">
        <v>2</v>
      </c>
      <c r="BA82" s="114">
        <f>IF(AZ82=1,G82,0)</f>
        <v>0</v>
      </c>
      <c r="BB82" s="114">
        <f>IF(AZ82=2,G82,0)</f>
        <v>0</v>
      </c>
      <c r="BC82" s="114">
        <f>IF(AZ82=3,G82,0)</f>
        <v>0</v>
      </c>
      <c r="BD82" s="114">
        <f>IF(AZ82=4,G82,0)</f>
        <v>0</v>
      </c>
      <c r="BE82" s="114">
        <f>IF(AZ82=5,G82,0)</f>
        <v>0</v>
      </c>
      <c r="CZ82" s="114">
        <v>3.4000000000000002E-4</v>
      </c>
    </row>
    <row r="83" spans="1:104" x14ac:dyDescent="0.2">
      <c r="A83" s="142">
        <v>56</v>
      </c>
      <c r="B83" s="143" t="s">
        <v>205</v>
      </c>
      <c r="C83" s="144" t="s">
        <v>206</v>
      </c>
      <c r="D83" s="145" t="s">
        <v>54</v>
      </c>
      <c r="E83" s="146">
        <v>17.760000000000002</v>
      </c>
      <c r="F83" s="146"/>
      <c r="G83" s="147">
        <f>E83*F83</f>
        <v>0</v>
      </c>
      <c r="O83" s="141">
        <v>2</v>
      </c>
      <c r="AA83" s="114">
        <v>12</v>
      </c>
      <c r="AB83" s="114">
        <v>0</v>
      </c>
      <c r="AC83" s="114">
        <v>56</v>
      </c>
      <c r="AZ83" s="114">
        <v>2</v>
      </c>
      <c r="BA83" s="114">
        <f>IF(AZ83=1,G83,0)</f>
        <v>0</v>
      </c>
      <c r="BB83" s="114">
        <f>IF(AZ83=2,G83,0)</f>
        <v>0</v>
      </c>
      <c r="BC83" s="114">
        <f>IF(AZ83=3,G83,0)</f>
        <v>0</v>
      </c>
      <c r="BD83" s="114">
        <f>IF(AZ83=4,G83,0)</f>
        <v>0</v>
      </c>
      <c r="BE83" s="114">
        <f>IF(AZ83=5,G83,0)</f>
        <v>0</v>
      </c>
      <c r="CZ83" s="114">
        <v>0</v>
      </c>
    </row>
    <row r="84" spans="1:104" x14ac:dyDescent="0.2">
      <c r="A84" s="148"/>
      <c r="B84" s="149" t="s">
        <v>69</v>
      </c>
      <c r="C84" s="150" t="str">
        <f>CONCATENATE(B81," ",C81)</f>
        <v>711 Izolace proti vodě</v>
      </c>
      <c r="D84" s="148"/>
      <c r="E84" s="151"/>
      <c r="F84" s="151"/>
      <c r="G84" s="152">
        <f>SUM(G81:G83)</f>
        <v>0</v>
      </c>
      <c r="O84" s="141">
        <v>4</v>
      </c>
      <c r="BA84" s="153">
        <f>SUM(BA81:BA83)</f>
        <v>0</v>
      </c>
      <c r="BB84" s="153">
        <f>SUM(BB81:BB83)</f>
        <v>0</v>
      </c>
      <c r="BC84" s="153">
        <f>SUM(BC81:BC83)</f>
        <v>0</v>
      </c>
      <c r="BD84" s="153">
        <f>SUM(BD81:BD83)</f>
        <v>0</v>
      </c>
      <c r="BE84" s="153">
        <f>SUM(BE81:BE83)</f>
        <v>0</v>
      </c>
    </row>
    <row r="85" spans="1:104" x14ac:dyDescent="0.2">
      <c r="A85" s="134" t="s">
        <v>65</v>
      </c>
      <c r="B85" s="135" t="s">
        <v>207</v>
      </c>
      <c r="C85" s="136" t="s">
        <v>208</v>
      </c>
      <c r="D85" s="137"/>
      <c r="E85" s="138"/>
      <c r="F85" s="138"/>
      <c r="G85" s="139"/>
      <c r="H85" s="140"/>
      <c r="I85" s="140"/>
      <c r="O85" s="141">
        <v>1</v>
      </c>
    </row>
    <row r="86" spans="1:104" x14ac:dyDescent="0.2">
      <c r="A86" s="142">
        <v>57</v>
      </c>
      <c r="B86" s="143" t="s">
        <v>209</v>
      </c>
      <c r="C86" s="144" t="s">
        <v>210</v>
      </c>
      <c r="D86" s="145" t="s">
        <v>88</v>
      </c>
      <c r="E86" s="146">
        <v>31.725000000000001</v>
      </c>
      <c r="F86" s="146"/>
      <c r="G86" s="147">
        <f>E86*F86</f>
        <v>0</v>
      </c>
      <c r="O86" s="141">
        <v>2</v>
      </c>
      <c r="AA86" s="114">
        <v>12</v>
      </c>
      <c r="AB86" s="114">
        <v>0</v>
      </c>
      <c r="AC86" s="114">
        <v>57</v>
      </c>
      <c r="AZ86" s="114">
        <v>2</v>
      </c>
      <c r="BA86" s="114">
        <f>IF(AZ86=1,G86,0)</f>
        <v>0</v>
      </c>
      <c r="BB86" s="114">
        <f>IF(AZ86=2,G86,0)</f>
        <v>0</v>
      </c>
      <c r="BC86" s="114">
        <f>IF(AZ86=3,G86,0)</f>
        <v>0</v>
      </c>
      <c r="BD86" s="114">
        <f>IF(AZ86=4,G86,0)</f>
        <v>0</v>
      </c>
      <c r="BE86" s="114">
        <f>IF(AZ86=5,G86,0)</f>
        <v>0</v>
      </c>
      <c r="CZ86" s="114">
        <v>9.0000000000000006E-5</v>
      </c>
    </row>
    <row r="87" spans="1:104" x14ac:dyDescent="0.2">
      <c r="A87" s="142">
        <v>58</v>
      </c>
      <c r="B87" s="143" t="s">
        <v>211</v>
      </c>
      <c r="C87" s="144" t="s">
        <v>212</v>
      </c>
      <c r="D87" s="145" t="s">
        <v>88</v>
      </c>
      <c r="E87" s="146">
        <v>34.897500000000001</v>
      </c>
      <c r="F87" s="146"/>
      <c r="G87" s="147">
        <f>E87*F87</f>
        <v>0</v>
      </c>
      <c r="O87" s="141">
        <v>2</v>
      </c>
      <c r="AA87" s="114">
        <v>12</v>
      </c>
      <c r="AB87" s="114">
        <v>1</v>
      </c>
      <c r="AC87" s="114">
        <v>58</v>
      </c>
      <c r="AZ87" s="114">
        <v>2</v>
      </c>
      <c r="BA87" s="114">
        <f>IF(AZ87=1,G87,0)</f>
        <v>0</v>
      </c>
      <c r="BB87" s="114">
        <f>IF(AZ87=2,G87,0)</f>
        <v>0</v>
      </c>
      <c r="BC87" s="114">
        <f>IF(AZ87=3,G87,0)</f>
        <v>0</v>
      </c>
      <c r="BD87" s="114">
        <f>IF(AZ87=4,G87,0)</f>
        <v>0</v>
      </c>
      <c r="BE87" s="114">
        <f>IF(AZ87=5,G87,0)</f>
        <v>0</v>
      </c>
      <c r="CZ87" s="114">
        <v>3.7999999999999999E-2</v>
      </c>
    </row>
    <row r="88" spans="1:104" x14ac:dyDescent="0.2">
      <c r="A88" s="142">
        <v>59</v>
      </c>
      <c r="B88" s="143" t="s">
        <v>213</v>
      </c>
      <c r="C88" s="144" t="s">
        <v>214</v>
      </c>
      <c r="D88" s="145" t="s">
        <v>88</v>
      </c>
      <c r="E88" s="146">
        <v>1355.19</v>
      </c>
      <c r="F88" s="146"/>
      <c r="G88" s="147">
        <f>E88*F88</f>
        <v>0</v>
      </c>
      <c r="O88" s="141">
        <v>2</v>
      </c>
      <c r="AA88" s="114">
        <v>12</v>
      </c>
      <c r="AB88" s="114">
        <v>0</v>
      </c>
      <c r="AC88" s="114">
        <v>59</v>
      </c>
      <c r="AZ88" s="114">
        <v>2</v>
      </c>
      <c r="BA88" s="114">
        <f>IF(AZ88=1,G88,0)</f>
        <v>0</v>
      </c>
      <c r="BB88" s="114">
        <f>IF(AZ88=2,G88,0)</f>
        <v>0</v>
      </c>
      <c r="BC88" s="114">
        <f>IF(AZ88=3,G88,0)</f>
        <v>0</v>
      </c>
      <c r="BD88" s="114">
        <f>IF(AZ88=4,G88,0)</f>
        <v>0</v>
      </c>
      <c r="BE88" s="114">
        <f>IF(AZ88=5,G88,0)</f>
        <v>0</v>
      </c>
      <c r="CZ88" s="114">
        <v>0</v>
      </c>
    </row>
    <row r="89" spans="1:104" x14ac:dyDescent="0.2">
      <c r="A89" s="142">
        <v>60</v>
      </c>
      <c r="B89" s="143" t="s">
        <v>215</v>
      </c>
      <c r="C89" s="144" t="s">
        <v>553</v>
      </c>
      <c r="D89" s="145" t="s">
        <v>88</v>
      </c>
      <c r="E89" s="146">
        <v>1490.7090000000001</v>
      </c>
      <c r="F89" s="146"/>
      <c r="G89" s="147">
        <f>E89*F89</f>
        <v>0</v>
      </c>
      <c r="O89" s="141">
        <v>2</v>
      </c>
      <c r="AA89" s="114">
        <v>12</v>
      </c>
      <c r="AB89" s="114">
        <v>1</v>
      </c>
      <c r="AC89" s="114">
        <v>60</v>
      </c>
      <c r="AZ89" s="114">
        <v>2</v>
      </c>
      <c r="BA89" s="114">
        <f>IF(AZ89=1,G89,0)</f>
        <v>0</v>
      </c>
      <c r="BB89" s="114">
        <f>IF(AZ89=2,G89,0)</f>
        <v>0</v>
      </c>
      <c r="BC89" s="114">
        <f>IF(AZ89=3,G89,0)</f>
        <v>0</v>
      </c>
      <c r="BD89" s="114">
        <f>IF(AZ89=4,G89,0)</f>
        <v>0</v>
      </c>
      <c r="BE89" s="114">
        <f>IF(AZ89=5,G89,0)</f>
        <v>0</v>
      </c>
      <c r="CZ89" s="114">
        <v>4.0000000000000001E-3</v>
      </c>
    </row>
    <row r="90" spans="1:104" x14ac:dyDescent="0.2">
      <c r="A90" s="142">
        <v>61</v>
      </c>
      <c r="B90" s="143" t="s">
        <v>216</v>
      </c>
      <c r="C90" s="144" t="s">
        <v>217</v>
      </c>
      <c r="D90" s="145" t="s">
        <v>54</v>
      </c>
      <c r="E90" s="146">
        <v>2966.38</v>
      </c>
      <c r="F90" s="146"/>
      <c r="G90" s="147">
        <f>E90*F90</f>
        <v>0</v>
      </c>
      <c r="O90" s="141">
        <v>2</v>
      </c>
      <c r="AA90" s="114">
        <v>12</v>
      </c>
      <c r="AB90" s="114">
        <v>0</v>
      </c>
      <c r="AC90" s="114">
        <v>61</v>
      </c>
      <c r="AZ90" s="114">
        <v>2</v>
      </c>
      <c r="BA90" s="114">
        <f>IF(AZ90=1,G90,0)</f>
        <v>0</v>
      </c>
      <c r="BB90" s="114">
        <f>IF(AZ90=2,G90,0)</f>
        <v>0</v>
      </c>
      <c r="BC90" s="114">
        <f>IF(AZ90=3,G90,0)</f>
        <v>0</v>
      </c>
      <c r="BD90" s="114">
        <f>IF(AZ90=4,G90,0)</f>
        <v>0</v>
      </c>
      <c r="BE90" s="114">
        <f>IF(AZ90=5,G90,0)</f>
        <v>0</v>
      </c>
      <c r="CZ90" s="114">
        <v>0</v>
      </c>
    </row>
    <row r="91" spans="1:104" x14ac:dyDescent="0.2">
      <c r="A91" s="148"/>
      <c r="B91" s="149" t="s">
        <v>69</v>
      </c>
      <c r="C91" s="150" t="str">
        <f>CONCATENATE(B85," ",C85)</f>
        <v>713 Izolace tepelné</v>
      </c>
      <c r="D91" s="148"/>
      <c r="E91" s="151"/>
      <c r="F91" s="151"/>
      <c r="G91" s="152">
        <f>SUM(G85:G90)</f>
        <v>0</v>
      </c>
      <c r="O91" s="141">
        <v>4</v>
      </c>
      <c r="BA91" s="153">
        <f>SUM(BA85:BA90)</f>
        <v>0</v>
      </c>
      <c r="BB91" s="153">
        <f>SUM(BB85:BB90)</f>
        <v>0</v>
      </c>
      <c r="BC91" s="153">
        <f>SUM(BC85:BC90)</f>
        <v>0</v>
      </c>
      <c r="BD91" s="153">
        <f>SUM(BD85:BD90)</f>
        <v>0</v>
      </c>
      <c r="BE91" s="153">
        <f>SUM(BE85:BE90)</f>
        <v>0</v>
      </c>
    </row>
    <row r="92" spans="1:104" x14ac:dyDescent="0.2">
      <c r="A92" s="134" t="s">
        <v>65</v>
      </c>
      <c r="B92" s="135" t="s">
        <v>547</v>
      </c>
      <c r="C92" s="136" t="s">
        <v>548</v>
      </c>
      <c r="D92" s="137"/>
      <c r="E92" s="138"/>
      <c r="F92" s="138"/>
      <c r="G92" s="139"/>
      <c r="O92" s="141"/>
      <c r="BA92" s="153"/>
      <c r="BB92" s="153"/>
      <c r="BC92" s="153"/>
      <c r="BD92" s="153"/>
      <c r="BE92" s="153"/>
    </row>
    <row r="93" spans="1:104" x14ac:dyDescent="0.2">
      <c r="A93" s="142">
        <v>62</v>
      </c>
      <c r="B93" s="143" t="s">
        <v>549</v>
      </c>
      <c r="C93" s="144" t="s">
        <v>550</v>
      </c>
      <c r="D93" s="145" t="s">
        <v>77</v>
      </c>
      <c r="E93" s="146">
        <v>1</v>
      </c>
      <c r="F93" s="146">
        <f>'200ZT'!G28</f>
        <v>0</v>
      </c>
      <c r="G93" s="147">
        <f>E93*F93</f>
        <v>0</v>
      </c>
      <c r="O93" s="141"/>
      <c r="BA93" s="153"/>
      <c r="BB93" s="153"/>
      <c r="BC93" s="153"/>
      <c r="BD93" s="153"/>
      <c r="BE93" s="153"/>
    </row>
    <row r="94" spans="1:104" x14ac:dyDescent="0.2">
      <c r="A94" s="148"/>
      <c r="B94" s="149" t="s">
        <v>69</v>
      </c>
      <c r="C94" s="150" t="str">
        <f>CONCATENATE(B92," ",C92)</f>
        <v>720 Zdravotní instalace</v>
      </c>
      <c r="D94" s="148"/>
      <c r="E94" s="151"/>
      <c r="F94" s="151"/>
      <c r="G94" s="152">
        <f>SUM(G92:G93)</f>
        <v>0</v>
      </c>
      <c r="O94" s="141"/>
      <c r="BA94" s="153"/>
      <c r="BB94" s="153"/>
      <c r="BC94" s="153"/>
      <c r="BD94" s="153"/>
      <c r="BE94" s="153"/>
    </row>
    <row r="95" spans="1:104" x14ac:dyDescent="0.2">
      <c r="A95" s="134" t="s">
        <v>65</v>
      </c>
      <c r="B95" s="135" t="s">
        <v>218</v>
      </c>
      <c r="C95" s="136" t="s">
        <v>219</v>
      </c>
      <c r="D95" s="137"/>
      <c r="E95" s="138"/>
      <c r="F95" s="138"/>
      <c r="G95" s="139"/>
      <c r="H95" s="140"/>
      <c r="I95" s="140"/>
      <c r="O95" s="141">
        <v>1</v>
      </c>
    </row>
    <row r="96" spans="1:104" x14ac:dyDescent="0.2">
      <c r="A96" s="142">
        <v>62</v>
      </c>
      <c r="B96" s="143" t="s">
        <v>220</v>
      </c>
      <c r="C96" s="144" t="s">
        <v>221</v>
      </c>
      <c r="D96" s="145" t="s">
        <v>77</v>
      </c>
      <c r="E96" s="146">
        <v>1</v>
      </c>
      <c r="F96" s="146">
        <f>'410 PS'!G51</f>
        <v>0</v>
      </c>
      <c r="G96" s="147">
        <f>E96*F96</f>
        <v>0</v>
      </c>
      <c r="O96" s="141">
        <v>2</v>
      </c>
      <c r="AA96" s="114">
        <v>12</v>
      </c>
      <c r="AB96" s="114">
        <v>0</v>
      </c>
      <c r="AC96" s="114">
        <v>62</v>
      </c>
      <c r="AZ96" s="114">
        <v>2</v>
      </c>
      <c r="BA96" s="114">
        <f>IF(AZ96=1,G96,0)</f>
        <v>0</v>
      </c>
      <c r="BB96" s="114">
        <f>IF(AZ96=2,G96,0)</f>
        <v>0</v>
      </c>
      <c r="BC96" s="114">
        <f>IF(AZ96=3,G96,0)</f>
        <v>0</v>
      </c>
      <c r="BD96" s="114">
        <f>IF(AZ96=4,G96,0)</f>
        <v>0</v>
      </c>
      <c r="BE96" s="114">
        <f>IF(AZ96=5,G96,0)</f>
        <v>0</v>
      </c>
      <c r="CZ96" s="114">
        <v>0</v>
      </c>
    </row>
    <row r="97" spans="1:104" x14ac:dyDescent="0.2">
      <c r="A97" s="148"/>
      <c r="B97" s="149" t="s">
        <v>69</v>
      </c>
      <c r="C97" s="150" t="str">
        <f>CONCATENATE(B95," ",C95)</f>
        <v>732 Předávací stanice</v>
      </c>
      <c r="D97" s="148"/>
      <c r="E97" s="151"/>
      <c r="F97" s="151"/>
      <c r="G97" s="152">
        <f>SUM(G95:G96)</f>
        <v>0</v>
      </c>
      <c r="O97" s="141">
        <v>4</v>
      </c>
      <c r="BA97" s="153">
        <f>SUM(BA95:BA96)</f>
        <v>0</v>
      </c>
      <c r="BB97" s="153">
        <f>SUM(BB95:BB96)</f>
        <v>0</v>
      </c>
      <c r="BC97" s="153">
        <f>SUM(BC95:BC96)</f>
        <v>0</v>
      </c>
      <c r="BD97" s="153">
        <f>SUM(BD95:BD96)</f>
        <v>0</v>
      </c>
      <c r="BE97" s="153">
        <f>SUM(BE95:BE96)</f>
        <v>0</v>
      </c>
    </row>
    <row r="98" spans="1:104" x14ac:dyDescent="0.2">
      <c r="A98" s="134" t="s">
        <v>65</v>
      </c>
      <c r="B98" s="135" t="s">
        <v>222</v>
      </c>
      <c r="C98" s="136" t="s">
        <v>223</v>
      </c>
      <c r="D98" s="137"/>
      <c r="E98" s="138"/>
      <c r="F98" s="138"/>
      <c r="G98" s="139"/>
      <c r="H98" s="140"/>
      <c r="I98" s="140"/>
      <c r="O98" s="141">
        <v>1</v>
      </c>
    </row>
    <row r="99" spans="1:104" x14ac:dyDescent="0.2">
      <c r="A99" s="142">
        <v>63</v>
      </c>
      <c r="B99" s="143" t="s">
        <v>224</v>
      </c>
      <c r="C99" s="144" t="s">
        <v>225</v>
      </c>
      <c r="D99" s="145" t="s">
        <v>111</v>
      </c>
      <c r="E99" s="146">
        <v>49</v>
      </c>
      <c r="F99" s="146"/>
      <c r="G99" s="147">
        <f t="shared" ref="G99:G105" si="12">E99*F99</f>
        <v>0</v>
      </c>
      <c r="O99" s="141">
        <v>2</v>
      </c>
      <c r="AA99" s="114">
        <v>12</v>
      </c>
      <c r="AB99" s="114">
        <v>0</v>
      </c>
      <c r="AC99" s="114">
        <v>63</v>
      </c>
      <c r="AZ99" s="114">
        <v>2</v>
      </c>
      <c r="BA99" s="114">
        <f t="shared" ref="BA99:BA105" si="13">IF(AZ99=1,G99,0)</f>
        <v>0</v>
      </c>
      <c r="BB99" s="114">
        <f t="shared" ref="BB99:BB105" si="14">IF(AZ99=2,G99,0)</f>
        <v>0</v>
      </c>
      <c r="BC99" s="114">
        <f t="shared" ref="BC99:BC105" si="15">IF(AZ99=3,G99,0)</f>
        <v>0</v>
      </c>
      <c r="BD99" s="114">
        <f t="shared" ref="BD99:BD105" si="16">IF(AZ99=4,G99,0)</f>
        <v>0</v>
      </c>
      <c r="BE99" s="114">
        <f t="shared" ref="BE99:BE105" si="17">IF(AZ99=5,G99,0)</f>
        <v>0</v>
      </c>
      <c r="CZ99" s="114">
        <v>3.3999999999999998E-3</v>
      </c>
    </row>
    <row r="100" spans="1:104" ht="22.5" x14ac:dyDescent="0.2">
      <c r="A100" s="142">
        <v>64</v>
      </c>
      <c r="B100" s="143" t="s">
        <v>226</v>
      </c>
      <c r="C100" s="144" t="s">
        <v>227</v>
      </c>
      <c r="D100" s="145" t="s">
        <v>116</v>
      </c>
      <c r="E100" s="146">
        <v>8</v>
      </c>
      <c r="F100" s="146"/>
      <c r="G100" s="147">
        <f t="shared" si="12"/>
        <v>0</v>
      </c>
      <c r="O100" s="141">
        <v>2</v>
      </c>
      <c r="AA100" s="114">
        <v>12</v>
      </c>
      <c r="AB100" s="114">
        <v>0</v>
      </c>
      <c r="AC100" s="114">
        <v>64</v>
      </c>
      <c r="AZ100" s="114">
        <v>2</v>
      </c>
      <c r="BA100" s="114">
        <f t="shared" si="13"/>
        <v>0</v>
      </c>
      <c r="BB100" s="114">
        <f t="shared" si="14"/>
        <v>0</v>
      </c>
      <c r="BC100" s="114">
        <f t="shared" si="15"/>
        <v>0</v>
      </c>
      <c r="BD100" s="114">
        <f t="shared" si="16"/>
        <v>0</v>
      </c>
      <c r="BE100" s="114">
        <f t="shared" si="17"/>
        <v>0</v>
      </c>
      <c r="CZ100" s="114">
        <v>3.4000000000000002E-4</v>
      </c>
    </row>
    <row r="101" spans="1:104" x14ac:dyDescent="0.2">
      <c r="A101" s="142">
        <v>65</v>
      </c>
      <c r="B101" s="143" t="s">
        <v>228</v>
      </c>
      <c r="C101" s="144" t="s">
        <v>229</v>
      </c>
      <c r="D101" s="145" t="s">
        <v>111</v>
      </c>
      <c r="E101" s="146">
        <v>97.5</v>
      </c>
      <c r="F101" s="146"/>
      <c r="G101" s="147">
        <f t="shared" si="12"/>
        <v>0</v>
      </c>
      <c r="O101" s="141">
        <v>2</v>
      </c>
      <c r="AA101" s="114">
        <v>12</v>
      </c>
      <c r="AB101" s="114">
        <v>0</v>
      </c>
      <c r="AC101" s="114">
        <v>65</v>
      </c>
      <c r="AZ101" s="114">
        <v>2</v>
      </c>
      <c r="BA101" s="114">
        <f t="shared" si="13"/>
        <v>0</v>
      </c>
      <c r="BB101" s="114">
        <f t="shared" si="14"/>
        <v>0</v>
      </c>
      <c r="BC101" s="114">
        <f t="shared" si="15"/>
        <v>0</v>
      </c>
      <c r="BD101" s="114">
        <f t="shared" si="16"/>
        <v>0</v>
      </c>
      <c r="BE101" s="114">
        <f t="shared" si="17"/>
        <v>0</v>
      </c>
      <c r="CZ101" s="114">
        <v>2.0500000000000002E-3</v>
      </c>
    </row>
    <row r="102" spans="1:104" ht="22.5" x14ac:dyDescent="0.2">
      <c r="A102" s="142">
        <v>66</v>
      </c>
      <c r="B102" s="143" t="s">
        <v>230</v>
      </c>
      <c r="C102" s="144" t="s">
        <v>231</v>
      </c>
      <c r="D102" s="145" t="s">
        <v>111</v>
      </c>
      <c r="E102" s="146">
        <v>32</v>
      </c>
      <c r="F102" s="146"/>
      <c r="G102" s="147">
        <f t="shared" si="12"/>
        <v>0</v>
      </c>
      <c r="O102" s="141">
        <v>2</v>
      </c>
      <c r="AA102" s="114">
        <v>12</v>
      </c>
      <c r="AB102" s="114">
        <v>0</v>
      </c>
      <c r="AC102" s="114">
        <v>66</v>
      </c>
      <c r="AZ102" s="114">
        <v>2</v>
      </c>
      <c r="BA102" s="114">
        <f t="shared" si="13"/>
        <v>0</v>
      </c>
      <c r="BB102" s="114">
        <f t="shared" si="14"/>
        <v>0</v>
      </c>
      <c r="BC102" s="114">
        <f t="shared" si="15"/>
        <v>0</v>
      </c>
      <c r="BD102" s="114">
        <f t="shared" si="16"/>
        <v>0</v>
      </c>
      <c r="BE102" s="114">
        <f t="shared" si="17"/>
        <v>0</v>
      </c>
      <c r="CZ102" s="114">
        <v>3.4499999999999999E-3</v>
      </c>
    </row>
    <row r="103" spans="1:104" ht="22.5" x14ac:dyDescent="0.2">
      <c r="A103" s="142">
        <v>67</v>
      </c>
      <c r="B103" s="143" t="s">
        <v>232</v>
      </c>
      <c r="C103" s="144" t="s">
        <v>233</v>
      </c>
      <c r="D103" s="145" t="s">
        <v>116</v>
      </c>
      <c r="E103" s="146">
        <v>10</v>
      </c>
      <c r="F103" s="146"/>
      <c r="G103" s="147">
        <f t="shared" si="12"/>
        <v>0</v>
      </c>
      <c r="O103" s="141">
        <v>2</v>
      </c>
      <c r="AA103" s="114">
        <v>12</v>
      </c>
      <c r="AB103" s="114">
        <v>0</v>
      </c>
      <c r="AC103" s="114">
        <v>67</v>
      </c>
      <c r="AZ103" s="114">
        <v>2</v>
      </c>
      <c r="BA103" s="114">
        <f t="shared" si="13"/>
        <v>0</v>
      </c>
      <c r="BB103" s="114">
        <f t="shared" si="14"/>
        <v>0</v>
      </c>
      <c r="BC103" s="114">
        <f t="shared" si="15"/>
        <v>0</v>
      </c>
      <c r="BD103" s="114">
        <f t="shared" si="16"/>
        <v>0</v>
      </c>
      <c r="BE103" s="114">
        <f t="shared" si="17"/>
        <v>0</v>
      </c>
      <c r="CZ103" s="114">
        <v>3.7399999999999998E-3</v>
      </c>
    </row>
    <row r="104" spans="1:104" ht="22.5" x14ac:dyDescent="0.2">
      <c r="A104" s="142">
        <v>68</v>
      </c>
      <c r="B104" s="143" t="s">
        <v>234</v>
      </c>
      <c r="C104" s="144" t="s">
        <v>235</v>
      </c>
      <c r="D104" s="145" t="s">
        <v>88</v>
      </c>
      <c r="E104" s="146">
        <v>2.5</v>
      </c>
      <c r="F104" s="146"/>
      <c r="G104" s="147">
        <f t="shared" si="12"/>
        <v>0</v>
      </c>
      <c r="O104" s="141">
        <v>2</v>
      </c>
      <c r="AA104" s="114">
        <v>12</v>
      </c>
      <c r="AB104" s="114">
        <v>0</v>
      </c>
      <c r="AC104" s="114">
        <v>68</v>
      </c>
      <c r="AZ104" s="114">
        <v>2</v>
      </c>
      <c r="BA104" s="114">
        <f t="shared" si="13"/>
        <v>0</v>
      </c>
      <c r="BB104" s="114">
        <f t="shared" si="14"/>
        <v>0</v>
      </c>
      <c r="BC104" s="114">
        <f t="shared" si="15"/>
        <v>0</v>
      </c>
      <c r="BD104" s="114">
        <f t="shared" si="16"/>
        <v>0</v>
      </c>
      <c r="BE104" s="114">
        <f t="shared" si="17"/>
        <v>0</v>
      </c>
      <c r="CZ104" s="114">
        <v>0</v>
      </c>
    </row>
    <row r="105" spans="1:104" x14ac:dyDescent="0.2">
      <c r="A105" s="142">
        <v>69</v>
      </c>
      <c r="B105" s="143" t="s">
        <v>236</v>
      </c>
      <c r="C105" s="144" t="s">
        <v>237</v>
      </c>
      <c r="D105" s="145" t="s">
        <v>54</v>
      </c>
      <c r="E105" s="146">
        <v>1180.55</v>
      </c>
      <c r="F105" s="146"/>
      <c r="G105" s="147">
        <f t="shared" si="12"/>
        <v>0</v>
      </c>
      <c r="O105" s="141">
        <v>2</v>
      </c>
      <c r="AA105" s="114">
        <v>12</v>
      </c>
      <c r="AB105" s="114">
        <v>0</v>
      </c>
      <c r="AC105" s="114">
        <v>69</v>
      </c>
      <c r="AZ105" s="114">
        <v>2</v>
      </c>
      <c r="BA105" s="114">
        <f t="shared" si="13"/>
        <v>0</v>
      </c>
      <c r="BB105" s="114">
        <f t="shared" si="14"/>
        <v>0</v>
      </c>
      <c r="BC105" s="114">
        <f t="shared" si="15"/>
        <v>0</v>
      </c>
      <c r="BD105" s="114">
        <f t="shared" si="16"/>
        <v>0</v>
      </c>
      <c r="BE105" s="114">
        <f t="shared" si="17"/>
        <v>0</v>
      </c>
      <c r="CZ105" s="114">
        <v>0</v>
      </c>
    </row>
    <row r="106" spans="1:104" x14ac:dyDescent="0.2">
      <c r="A106" s="148"/>
      <c r="B106" s="149" t="s">
        <v>69</v>
      </c>
      <c r="C106" s="150" t="str">
        <f>CONCATENATE(B98," ",C98)</f>
        <v>764 Konstrukce klempířské</v>
      </c>
      <c r="D106" s="148"/>
      <c r="E106" s="151"/>
      <c r="F106" s="151"/>
      <c r="G106" s="152">
        <f>SUM(G98:G105)</f>
        <v>0</v>
      </c>
      <c r="O106" s="141">
        <v>4</v>
      </c>
      <c r="BA106" s="153">
        <f>SUM(BA98:BA105)</f>
        <v>0</v>
      </c>
      <c r="BB106" s="153">
        <f>SUM(BB98:BB105)</f>
        <v>0</v>
      </c>
      <c r="BC106" s="153">
        <f>SUM(BC98:BC105)</f>
        <v>0</v>
      </c>
      <c r="BD106" s="153">
        <f>SUM(BD98:BD105)</f>
        <v>0</v>
      </c>
      <c r="BE106" s="153">
        <f>SUM(BE98:BE105)</f>
        <v>0</v>
      </c>
    </row>
    <row r="107" spans="1:104" x14ac:dyDescent="0.2">
      <c r="A107" s="134" t="s">
        <v>65</v>
      </c>
      <c r="B107" s="135" t="s">
        <v>238</v>
      </c>
      <c r="C107" s="136" t="s">
        <v>239</v>
      </c>
      <c r="D107" s="137"/>
      <c r="E107" s="138"/>
      <c r="F107" s="138"/>
      <c r="G107" s="139"/>
      <c r="H107" s="140"/>
      <c r="I107" s="140"/>
      <c r="O107" s="141">
        <v>1</v>
      </c>
    </row>
    <row r="108" spans="1:104" ht="22.5" x14ac:dyDescent="0.2">
      <c r="A108" s="142">
        <v>70</v>
      </c>
      <c r="B108" s="143" t="s">
        <v>240</v>
      </c>
      <c r="C108" s="144" t="s">
        <v>241</v>
      </c>
      <c r="D108" s="145" t="s">
        <v>68</v>
      </c>
      <c r="E108" s="146">
        <v>2</v>
      </c>
      <c r="F108" s="146"/>
      <c r="G108" s="147">
        <f t="shared" ref="G108:G126" si="18">E108*F108</f>
        <v>0</v>
      </c>
      <c r="O108" s="141">
        <v>2</v>
      </c>
      <c r="AA108" s="114">
        <v>12</v>
      </c>
      <c r="AB108" s="114">
        <v>0</v>
      </c>
      <c r="AC108" s="114">
        <v>70</v>
      </c>
      <c r="AZ108" s="114">
        <v>2</v>
      </c>
      <c r="BA108" s="114">
        <f t="shared" ref="BA108:BA126" si="19">IF(AZ108=1,G108,0)</f>
        <v>0</v>
      </c>
      <c r="BB108" s="114">
        <f t="shared" ref="BB108:BB126" si="20">IF(AZ108=2,G108,0)</f>
        <v>0</v>
      </c>
      <c r="BC108" s="114">
        <f t="shared" ref="BC108:BC126" si="21">IF(AZ108=3,G108,0)</f>
        <v>0</v>
      </c>
      <c r="BD108" s="114">
        <f t="shared" ref="BD108:BD126" si="22">IF(AZ108=4,G108,0)</f>
        <v>0</v>
      </c>
      <c r="BE108" s="114">
        <f t="shared" ref="BE108:BE126" si="23">IF(AZ108=5,G108,0)</f>
        <v>0</v>
      </c>
      <c r="CZ108" s="114">
        <v>0</v>
      </c>
    </row>
    <row r="109" spans="1:104" ht="22.5" x14ac:dyDescent="0.2">
      <c r="A109" s="142">
        <v>71</v>
      </c>
      <c r="B109" s="143" t="s">
        <v>242</v>
      </c>
      <c r="C109" s="144" t="s">
        <v>243</v>
      </c>
      <c r="D109" s="145" t="s">
        <v>68</v>
      </c>
      <c r="E109" s="146">
        <v>1</v>
      </c>
      <c r="F109" s="146"/>
      <c r="G109" s="147">
        <f t="shared" si="18"/>
        <v>0</v>
      </c>
      <c r="O109" s="141">
        <v>2</v>
      </c>
      <c r="AA109" s="114">
        <v>12</v>
      </c>
      <c r="AB109" s="114">
        <v>0</v>
      </c>
      <c r="AC109" s="114">
        <v>71</v>
      </c>
      <c r="AZ109" s="114">
        <v>2</v>
      </c>
      <c r="BA109" s="114">
        <f t="shared" si="19"/>
        <v>0</v>
      </c>
      <c r="BB109" s="114">
        <f t="shared" si="20"/>
        <v>0</v>
      </c>
      <c r="BC109" s="114">
        <f t="shared" si="21"/>
        <v>0</v>
      </c>
      <c r="BD109" s="114">
        <f t="shared" si="22"/>
        <v>0</v>
      </c>
      <c r="BE109" s="114">
        <f t="shared" si="23"/>
        <v>0</v>
      </c>
      <c r="CZ109" s="114">
        <v>0</v>
      </c>
    </row>
    <row r="110" spans="1:104" ht="22.5" x14ac:dyDescent="0.2">
      <c r="A110" s="142">
        <v>72</v>
      </c>
      <c r="B110" s="143" t="s">
        <v>244</v>
      </c>
      <c r="C110" s="144" t="s">
        <v>245</v>
      </c>
      <c r="D110" s="145" t="s">
        <v>68</v>
      </c>
      <c r="E110" s="146">
        <v>2</v>
      </c>
      <c r="F110" s="146"/>
      <c r="G110" s="147">
        <f t="shared" si="18"/>
        <v>0</v>
      </c>
      <c r="O110" s="141">
        <v>2</v>
      </c>
      <c r="AA110" s="114">
        <v>12</v>
      </c>
      <c r="AB110" s="114">
        <v>0</v>
      </c>
      <c r="AC110" s="114">
        <v>72</v>
      </c>
      <c r="AZ110" s="114">
        <v>2</v>
      </c>
      <c r="BA110" s="114">
        <f t="shared" si="19"/>
        <v>0</v>
      </c>
      <c r="BB110" s="114">
        <f t="shared" si="20"/>
        <v>0</v>
      </c>
      <c r="BC110" s="114">
        <f t="shared" si="21"/>
        <v>0</v>
      </c>
      <c r="BD110" s="114">
        <f t="shared" si="22"/>
        <v>0</v>
      </c>
      <c r="BE110" s="114">
        <f t="shared" si="23"/>
        <v>0</v>
      </c>
      <c r="CZ110" s="114">
        <v>0</v>
      </c>
    </row>
    <row r="111" spans="1:104" ht="22.5" x14ac:dyDescent="0.2">
      <c r="A111" s="142">
        <v>73</v>
      </c>
      <c r="B111" s="143" t="s">
        <v>246</v>
      </c>
      <c r="C111" s="144" t="s">
        <v>247</v>
      </c>
      <c r="D111" s="145" t="s">
        <v>68</v>
      </c>
      <c r="E111" s="146">
        <v>2</v>
      </c>
      <c r="F111" s="146"/>
      <c r="G111" s="147">
        <f t="shared" si="18"/>
        <v>0</v>
      </c>
      <c r="O111" s="141">
        <v>2</v>
      </c>
      <c r="AA111" s="114">
        <v>12</v>
      </c>
      <c r="AB111" s="114">
        <v>0</v>
      </c>
      <c r="AC111" s="114">
        <v>73</v>
      </c>
      <c r="AZ111" s="114">
        <v>2</v>
      </c>
      <c r="BA111" s="114">
        <f t="shared" si="19"/>
        <v>0</v>
      </c>
      <c r="BB111" s="114">
        <f t="shared" si="20"/>
        <v>0</v>
      </c>
      <c r="BC111" s="114">
        <f t="shared" si="21"/>
        <v>0</v>
      </c>
      <c r="BD111" s="114">
        <f t="shared" si="22"/>
        <v>0</v>
      </c>
      <c r="BE111" s="114">
        <f t="shared" si="23"/>
        <v>0</v>
      </c>
      <c r="CZ111" s="114">
        <v>0</v>
      </c>
    </row>
    <row r="112" spans="1:104" ht="22.5" x14ac:dyDescent="0.2">
      <c r="A112" s="142">
        <v>74</v>
      </c>
      <c r="B112" s="143" t="s">
        <v>248</v>
      </c>
      <c r="C112" s="144" t="s">
        <v>249</v>
      </c>
      <c r="D112" s="145" t="s">
        <v>68</v>
      </c>
      <c r="E112" s="146">
        <v>1</v>
      </c>
      <c r="F112" s="146"/>
      <c r="G112" s="147">
        <f t="shared" si="18"/>
        <v>0</v>
      </c>
      <c r="O112" s="141">
        <v>2</v>
      </c>
      <c r="AA112" s="114">
        <v>12</v>
      </c>
      <c r="AB112" s="114">
        <v>0</v>
      </c>
      <c r="AC112" s="114">
        <v>74</v>
      </c>
      <c r="AZ112" s="114">
        <v>2</v>
      </c>
      <c r="BA112" s="114">
        <f t="shared" si="19"/>
        <v>0</v>
      </c>
      <c r="BB112" s="114">
        <f t="shared" si="20"/>
        <v>0</v>
      </c>
      <c r="BC112" s="114">
        <f t="shared" si="21"/>
        <v>0</v>
      </c>
      <c r="BD112" s="114">
        <f t="shared" si="22"/>
        <v>0</v>
      </c>
      <c r="BE112" s="114">
        <f t="shared" si="23"/>
        <v>0</v>
      </c>
      <c r="CZ112" s="114">
        <v>0</v>
      </c>
    </row>
    <row r="113" spans="1:104" ht="22.5" x14ac:dyDescent="0.2">
      <c r="A113" s="142">
        <v>75</v>
      </c>
      <c r="B113" s="143" t="s">
        <v>250</v>
      </c>
      <c r="C113" s="144" t="s">
        <v>251</v>
      </c>
      <c r="D113" s="145" t="s">
        <v>68</v>
      </c>
      <c r="E113" s="146">
        <v>20</v>
      </c>
      <c r="F113" s="146"/>
      <c r="G113" s="147">
        <f t="shared" si="18"/>
        <v>0</v>
      </c>
      <c r="O113" s="141">
        <v>2</v>
      </c>
      <c r="AA113" s="114">
        <v>12</v>
      </c>
      <c r="AB113" s="114">
        <v>0</v>
      </c>
      <c r="AC113" s="114">
        <v>75</v>
      </c>
      <c r="AZ113" s="114">
        <v>2</v>
      </c>
      <c r="BA113" s="114">
        <f t="shared" si="19"/>
        <v>0</v>
      </c>
      <c r="BB113" s="114">
        <f t="shared" si="20"/>
        <v>0</v>
      </c>
      <c r="BC113" s="114">
        <f t="shared" si="21"/>
        <v>0</v>
      </c>
      <c r="BD113" s="114">
        <f t="shared" si="22"/>
        <v>0</v>
      </c>
      <c r="BE113" s="114">
        <f t="shared" si="23"/>
        <v>0</v>
      </c>
      <c r="CZ113" s="114">
        <v>0</v>
      </c>
    </row>
    <row r="114" spans="1:104" ht="22.5" x14ac:dyDescent="0.2">
      <c r="A114" s="142">
        <v>76</v>
      </c>
      <c r="B114" s="143" t="s">
        <v>252</v>
      </c>
      <c r="C114" s="144" t="s">
        <v>253</v>
      </c>
      <c r="D114" s="145" t="s">
        <v>68</v>
      </c>
      <c r="E114" s="146">
        <v>1</v>
      </c>
      <c r="F114" s="146"/>
      <c r="G114" s="147">
        <f t="shared" si="18"/>
        <v>0</v>
      </c>
      <c r="O114" s="141">
        <v>2</v>
      </c>
      <c r="AA114" s="114">
        <v>12</v>
      </c>
      <c r="AB114" s="114">
        <v>0</v>
      </c>
      <c r="AC114" s="114">
        <v>76</v>
      </c>
      <c r="AZ114" s="114">
        <v>2</v>
      </c>
      <c r="BA114" s="114">
        <f t="shared" si="19"/>
        <v>0</v>
      </c>
      <c r="BB114" s="114">
        <f t="shared" si="20"/>
        <v>0</v>
      </c>
      <c r="BC114" s="114">
        <f t="shared" si="21"/>
        <v>0</v>
      </c>
      <c r="BD114" s="114">
        <f t="shared" si="22"/>
        <v>0</v>
      </c>
      <c r="BE114" s="114">
        <f t="shared" si="23"/>
        <v>0</v>
      </c>
      <c r="CZ114" s="114">
        <v>0</v>
      </c>
    </row>
    <row r="115" spans="1:104" ht="22.5" x14ac:dyDescent="0.2">
      <c r="A115" s="142">
        <v>77</v>
      </c>
      <c r="B115" s="143" t="s">
        <v>254</v>
      </c>
      <c r="C115" s="144" t="s">
        <v>255</v>
      </c>
      <c r="D115" s="145" t="s">
        <v>68</v>
      </c>
      <c r="E115" s="146">
        <v>1</v>
      </c>
      <c r="F115" s="146"/>
      <c r="G115" s="147">
        <f t="shared" si="18"/>
        <v>0</v>
      </c>
      <c r="O115" s="141">
        <v>2</v>
      </c>
      <c r="AA115" s="114">
        <v>12</v>
      </c>
      <c r="AB115" s="114">
        <v>0</v>
      </c>
      <c r="AC115" s="114">
        <v>77</v>
      </c>
      <c r="AZ115" s="114">
        <v>2</v>
      </c>
      <c r="BA115" s="114">
        <f t="shared" si="19"/>
        <v>0</v>
      </c>
      <c r="BB115" s="114">
        <f t="shared" si="20"/>
        <v>0</v>
      </c>
      <c r="BC115" s="114">
        <f t="shared" si="21"/>
        <v>0</v>
      </c>
      <c r="BD115" s="114">
        <f t="shared" si="22"/>
        <v>0</v>
      </c>
      <c r="BE115" s="114">
        <f t="shared" si="23"/>
        <v>0</v>
      </c>
      <c r="CZ115" s="114">
        <v>0</v>
      </c>
    </row>
    <row r="116" spans="1:104" ht="22.5" x14ac:dyDescent="0.2">
      <c r="A116" s="142">
        <v>78</v>
      </c>
      <c r="B116" s="143" t="s">
        <v>256</v>
      </c>
      <c r="C116" s="144" t="s">
        <v>257</v>
      </c>
      <c r="D116" s="145" t="s">
        <v>68</v>
      </c>
      <c r="E116" s="146">
        <v>1</v>
      </c>
      <c r="F116" s="146"/>
      <c r="G116" s="147">
        <f t="shared" si="18"/>
        <v>0</v>
      </c>
      <c r="O116" s="141">
        <v>2</v>
      </c>
      <c r="AA116" s="114">
        <v>12</v>
      </c>
      <c r="AB116" s="114">
        <v>0</v>
      </c>
      <c r="AC116" s="114">
        <v>78</v>
      </c>
      <c r="AZ116" s="114">
        <v>2</v>
      </c>
      <c r="BA116" s="114">
        <f t="shared" si="19"/>
        <v>0</v>
      </c>
      <c r="BB116" s="114">
        <f t="shared" si="20"/>
        <v>0</v>
      </c>
      <c r="BC116" s="114">
        <f t="shared" si="21"/>
        <v>0</v>
      </c>
      <c r="BD116" s="114">
        <f t="shared" si="22"/>
        <v>0</v>
      </c>
      <c r="BE116" s="114">
        <f t="shared" si="23"/>
        <v>0</v>
      </c>
      <c r="CZ116" s="114">
        <v>0</v>
      </c>
    </row>
    <row r="117" spans="1:104" ht="22.5" x14ac:dyDescent="0.2">
      <c r="A117" s="142">
        <v>79</v>
      </c>
      <c r="B117" s="143" t="s">
        <v>258</v>
      </c>
      <c r="C117" s="144" t="s">
        <v>259</v>
      </c>
      <c r="D117" s="145" t="s">
        <v>68</v>
      </c>
      <c r="E117" s="146">
        <v>3</v>
      </c>
      <c r="F117" s="146"/>
      <c r="G117" s="147">
        <f t="shared" si="18"/>
        <v>0</v>
      </c>
      <c r="O117" s="141">
        <v>2</v>
      </c>
      <c r="AA117" s="114">
        <v>12</v>
      </c>
      <c r="AB117" s="114">
        <v>0</v>
      </c>
      <c r="AC117" s="114">
        <v>79</v>
      </c>
      <c r="AZ117" s="114">
        <v>2</v>
      </c>
      <c r="BA117" s="114">
        <f t="shared" si="19"/>
        <v>0</v>
      </c>
      <c r="BB117" s="114">
        <f t="shared" si="20"/>
        <v>0</v>
      </c>
      <c r="BC117" s="114">
        <f t="shared" si="21"/>
        <v>0</v>
      </c>
      <c r="BD117" s="114">
        <f t="shared" si="22"/>
        <v>0</v>
      </c>
      <c r="BE117" s="114">
        <f t="shared" si="23"/>
        <v>0</v>
      </c>
      <c r="CZ117" s="114">
        <v>0</v>
      </c>
    </row>
    <row r="118" spans="1:104" ht="22.5" x14ac:dyDescent="0.2">
      <c r="A118" s="142">
        <v>80</v>
      </c>
      <c r="B118" s="143" t="s">
        <v>260</v>
      </c>
      <c r="C118" s="144" t="s">
        <v>261</v>
      </c>
      <c r="D118" s="145" t="s">
        <v>68</v>
      </c>
      <c r="E118" s="146">
        <v>1</v>
      </c>
      <c r="F118" s="146"/>
      <c r="G118" s="147">
        <f t="shared" si="18"/>
        <v>0</v>
      </c>
      <c r="O118" s="141">
        <v>2</v>
      </c>
      <c r="AA118" s="114">
        <v>12</v>
      </c>
      <c r="AB118" s="114">
        <v>0</v>
      </c>
      <c r="AC118" s="114">
        <v>80</v>
      </c>
      <c r="AZ118" s="114">
        <v>2</v>
      </c>
      <c r="BA118" s="114">
        <f t="shared" si="19"/>
        <v>0</v>
      </c>
      <c r="BB118" s="114">
        <f t="shared" si="20"/>
        <v>0</v>
      </c>
      <c r="BC118" s="114">
        <f t="shared" si="21"/>
        <v>0</v>
      </c>
      <c r="BD118" s="114">
        <f t="shared" si="22"/>
        <v>0</v>
      </c>
      <c r="BE118" s="114">
        <f t="shared" si="23"/>
        <v>0</v>
      </c>
      <c r="CZ118" s="114">
        <v>0</v>
      </c>
    </row>
    <row r="119" spans="1:104" ht="22.5" x14ac:dyDescent="0.2">
      <c r="A119" s="142">
        <v>81</v>
      </c>
      <c r="B119" s="143" t="s">
        <v>262</v>
      </c>
      <c r="C119" s="144" t="s">
        <v>263</v>
      </c>
      <c r="D119" s="145" t="s">
        <v>68</v>
      </c>
      <c r="E119" s="146">
        <v>1</v>
      </c>
      <c r="F119" s="146"/>
      <c r="G119" s="147">
        <f t="shared" si="18"/>
        <v>0</v>
      </c>
      <c r="O119" s="141">
        <v>2</v>
      </c>
      <c r="AA119" s="114">
        <v>12</v>
      </c>
      <c r="AB119" s="114">
        <v>0</v>
      </c>
      <c r="AC119" s="114">
        <v>81</v>
      </c>
      <c r="AZ119" s="114">
        <v>2</v>
      </c>
      <c r="BA119" s="114">
        <f t="shared" si="19"/>
        <v>0</v>
      </c>
      <c r="BB119" s="114">
        <f t="shared" si="20"/>
        <v>0</v>
      </c>
      <c r="BC119" s="114">
        <f t="shared" si="21"/>
        <v>0</v>
      </c>
      <c r="BD119" s="114">
        <f t="shared" si="22"/>
        <v>0</v>
      </c>
      <c r="BE119" s="114">
        <f t="shared" si="23"/>
        <v>0</v>
      </c>
      <c r="CZ119" s="114">
        <v>0</v>
      </c>
    </row>
    <row r="120" spans="1:104" ht="22.5" x14ac:dyDescent="0.2">
      <c r="A120" s="142">
        <v>82</v>
      </c>
      <c r="B120" s="143" t="s">
        <v>264</v>
      </c>
      <c r="C120" s="144" t="s">
        <v>265</v>
      </c>
      <c r="D120" s="145" t="s">
        <v>77</v>
      </c>
      <c r="E120" s="146">
        <v>1</v>
      </c>
      <c r="F120" s="146"/>
      <c r="G120" s="147">
        <f t="shared" si="18"/>
        <v>0</v>
      </c>
      <c r="O120" s="141">
        <v>2</v>
      </c>
      <c r="AA120" s="114">
        <v>12</v>
      </c>
      <c r="AB120" s="114">
        <v>0</v>
      </c>
      <c r="AC120" s="114">
        <v>82</v>
      </c>
      <c r="AZ120" s="114">
        <v>2</v>
      </c>
      <c r="BA120" s="114">
        <f t="shared" si="19"/>
        <v>0</v>
      </c>
      <c r="BB120" s="114">
        <f t="shared" si="20"/>
        <v>0</v>
      </c>
      <c r="BC120" s="114">
        <f t="shared" si="21"/>
        <v>0</v>
      </c>
      <c r="BD120" s="114">
        <f t="shared" si="22"/>
        <v>0</v>
      </c>
      <c r="BE120" s="114">
        <f t="shared" si="23"/>
        <v>0</v>
      </c>
      <c r="CZ120" s="114">
        <v>0</v>
      </c>
    </row>
    <row r="121" spans="1:104" ht="22.5" x14ac:dyDescent="0.2">
      <c r="A121" s="142">
        <v>83</v>
      </c>
      <c r="B121" s="143" t="s">
        <v>266</v>
      </c>
      <c r="C121" s="144" t="s">
        <v>267</v>
      </c>
      <c r="D121" s="145" t="s">
        <v>77</v>
      </c>
      <c r="E121" s="146">
        <v>2</v>
      </c>
      <c r="F121" s="146"/>
      <c r="G121" s="147">
        <f t="shared" si="18"/>
        <v>0</v>
      </c>
      <c r="O121" s="141">
        <v>2</v>
      </c>
      <c r="AA121" s="114">
        <v>12</v>
      </c>
      <c r="AB121" s="114">
        <v>0</v>
      </c>
      <c r="AC121" s="114">
        <v>83</v>
      </c>
      <c r="AZ121" s="114">
        <v>2</v>
      </c>
      <c r="BA121" s="114">
        <f t="shared" si="19"/>
        <v>0</v>
      </c>
      <c r="BB121" s="114">
        <f t="shared" si="20"/>
        <v>0</v>
      </c>
      <c r="BC121" s="114">
        <f t="shared" si="21"/>
        <v>0</v>
      </c>
      <c r="BD121" s="114">
        <f t="shared" si="22"/>
        <v>0</v>
      </c>
      <c r="BE121" s="114">
        <f t="shared" si="23"/>
        <v>0</v>
      </c>
      <c r="CZ121" s="114">
        <v>0</v>
      </c>
    </row>
    <row r="122" spans="1:104" ht="22.5" x14ac:dyDescent="0.2">
      <c r="A122" s="142">
        <v>84</v>
      </c>
      <c r="B122" s="143" t="s">
        <v>268</v>
      </c>
      <c r="C122" s="144" t="s">
        <v>269</v>
      </c>
      <c r="D122" s="145" t="s">
        <v>77</v>
      </c>
      <c r="E122" s="146">
        <v>1</v>
      </c>
      <c r="F122" s="146"/>
      <c r="G122" s="147">
        <f t="shared" si="18"/>
        <v>0</v>
      </c>
      <c r="O122" s="141">
        <v>2</v>
      </c>
      <c r="AA122" s="114">
        <v>12</v>
      </c>
      <c r="AB122" s="114">
        <v>0</v>
      </c>
      <c r="AC122" s="114">
        <v>84</v>
      </c>
      <c r="AZ122" s="114">
        <v>2</v>
      </c>
      <c r="BA122" s="114">
        <f t="shared" si="19"/>
        <v>0</v>
      </c>
      <c r="BB122" s="114">
        <f t="shared" si="20"/>
        <v>0</v>
      </c>
      <c r="BC122" s="114">
        <f t="shared" si="21"/>
        <v>0</v>
      </c>
      <c r="BD122" s="114">
        <f t="shared" si="22"/>
        <v>0</v>
      </c>
      <c r="BE122" s="114">
        <f t="shared" si="23"/>
        <v>0</v>
      </c>
      <c r="CZ122" s="114">
        <v>0</v>
      </c>
    </row>
    <row r="123" spans="1:104" ht="22.5" x14ac:dyDescent="0.2">
      <c r="A123" s="142">
        <v>85</v>
      </c>
      <c r="B123" s="143" t="s">
        <v>270</v>
      </c>
      <c r="C123" s="144" t="s">
        <v>271</v>
      </c>
      <c r="D123" s="145" t="s">
        <v>77</v>
      </c>
      <c r="E123" s="146">
        <v>1</v>
      </c>
      <c r="F123" s="146"/>
      <c r="G123" s="147">
        <f t="shared" si="18"/>
        <v>0</v>
      </c>
      <c r="O123" s="141">
        <v>2</v>
      </c>
      <c r="AA123" s="114">
        <v>12</v>
      </c>
      <c r="AB123" s="114">
        <v>0</v>
      </c>
      <c r="AC123" s="114">
        <v>85</v>
      </c>
      <c r="AZ123" s="114">
        <v>2</v>
      </c>
      <c r="BA123" s="114">
        <f t="shared" si="19"/>
        <v>0</v>
      </c>
      <c r="BB123" s="114">
        <f t="shared" si="20"/>
        <v>0</v>
      </c>
      <c r="BC123" s="114">
        <f t="shared" si="21"/>
        <v>0</v>
      </c>
      <c r="BD123" s="114">
        <f t="shared" si="22"/>
        <v>0</v>
      </c>
      <c r="BE123" s="114">
        <f t="shared" si="23"/>
        <v>0</v>
      </c>
      <c r="CZ123" s="114">
        <v>0</v>
      </c>
    </row>
    <row r="124" spans="1:104" x14ac:dyDescent="0.2">
      <c r="A124" s="142">
        <v>86</v>
      </c>
      <c r="B124" s="143" t="s">
        <v>272</v>
      </c>
      <c r="C124" s="144" t="s">
        <v>273</v>
      </c>
      <c r="D124" s="145" t="s">
        <v>88</v>
      </c>
      <c r="E124" s="146">
        <v>3</v>
      </c>
      <c r="F124" s="146"/>
      <c r="G124" s="147">
        <f t="shared" si="18"/>
        <v>0</v>
      </c>
      <c r="O124" s="141">
        <v>2</v>
      </c>
      <c r="AA124" s="114">
        <v>12</v>
      </c>
      <c r="AB124" s="114">
        <v>0</v>
      </c>
      <c r="AC124" s="114">
        <v>86</v>
      </c>
      <c r="AZ124" s="114">
        <v>2</v>
      </c>
      <c r="BA124" s="114">
        <f t="shared" si="19"/>
        <v>0</v>
      </c>
      <c r="BB124" s="114">
        <f t="shared" si="20"/>
        <v>0</v>
      </c>
      <c r="BC124" s="114">
        <f t="shared" si="21"/>
        <v>0</v>
      </c>
      <c r="BD124" s="114">
        <f t="shared" si="22"/>
        <v>0</v>
      </c>
      <c r="BE124" s="114">
        <f t="shared" si="23"/>
        <v>0</v>
      </c>
      <c r="CZ124" s="114">
        <v>0</v>
      </c>
    </row>
    <row r="125" spans="1:104" x14ac:dyDescent="0.2">
      <c r="A125" s="142">
        <v>87</v>
      </c>
      <c r="B125" s="143" t="s">
        <v>274</v>
      </c>
      <c r="C125" s="144" t="s">
        <v>275</v>
      </c>
      <c r="D125" s="145" t="s">
        <v>88</v>
      </c>
      <c r="E125" s="146">
        <v>5.2</v>
      </c>
      <c r="F125" s="146"/>
      <c r="G125" s="147">
        <f t="shared" si="18"/>
        <v>0</v>
      </c>
      <c r="O125" s="141">
        <v>2</v>
      </c>
      <c r="AA125" s="114">
        <v>12</v>
      </c>
      <c r="AB125" s="114">
        <v>0</v>
      </c>
      <c r="AC125" s="114">
        <v>87</v>
      </c>
      <c r="AZ125" s="114">
        <v>2</v>
      </c>
      <c r="BA125" s="114">
        <f t="shared" si="19"/>
        <v>0</v>
      </c>
      <c r="BB125" s="114">
        <f t="shared" si="20"/>
        <v>0</v>
      </c>
      <c r="BC125" s="114">
        <f t="shared" si="21"/>
        <v>0</v>
      </c>
      <c r="BD125" s="114">
        <f t="shared" si="22"/>
        <v>0</v>
      </c>
      <c r="BE125" s="114">
        <f t="shared" si="23"/>
        <v>0</v>
      </c>
      <c r="CZ125" s="114">
        <v>0</v>
      </c>
    </row>
    <row r="126" spans="1:104" x14ac:dyDescent="0.2">
      <c r="A126" s="142">
        <v>88</v>
      </c>
      <c r="B126" s="143" t="s">
        <v>276</v>
      </c>
      <c r="C126" s="144" t="s">
        <v>277</v>
      </c>
      <c r="D126" s="145" t="s">
        <v>54</v>
      </c>
      <c r="E126" s="146">
        <v>4118.7</v>
      </c>
      <c r="F126" s="146"/>
      <c r="G126" s="147">
        <f t="shared" si="18"/>
        <v>0</v>
      </c>
      <c r="O126" s="141">
        <v>2</v>
      </c>
      <c r="AA126" s="114">
        <v>12</v>
      </c>
      <c r="AB126" s="114">
        <v>0</v>
      </c>
      <c r="AC126" s="114">
        <v>88</v>
      </c>
      <c r="AZ126" s="114">
        <v>2</v>
      </c>
      <c r="BA126" s="114">
        <f t="shared" si="19"/>
        <v>0</v>
      </c>
      <c r="BB126" s="114">
        <f t="shared" si="20"/>
        <v>0</v>
      </c>
      <c r="BC126" s="114">
        <f t="shared" si="21"/>
        <v>0</v>
      </c>
      <c r="BD126" s="114">
        <f t="shared" si="22"/>
        <v>0</v>
      </c>
      <c r="BE126" s="114">
        <f t="shared" si="23"/>
        <v>0</v>
      </c>
      <c r="CZ126" s="114">
        <v>0</v>
      </c>
    </row>
    <row r="127" spans="1:104" x14ac:dyDescent="0.2">
      <c r="A127" s="148"/>
      <c r="B127" s="149" t="s">
        <v>69</v>
      </c>
      <c r="C127" s="150" t="str">
        <f>CONCATENATE(B107," ",C107)</f>
        <v>766 Konstrukce truhlářské</v>
      </c>
      <c r="D127" s="148"/>
      <c r="E127" s="151" t="s">
        <v>347</v>
      </c>
      <c r="F127" s="151"/>
      <c r="G127" s="152">
        <f>SUM(G107:G126)</f>
        <v>0</v>
      </c>
      <c r="O127" s="141">
        <v>4</v>
      </c>
      <c r="BA127" s="153">
        <f>SUM(BA107:BA126)</f>
        <v>0</v>
      </c>
      <c r="BB127" s="153">
        <f>SUM(BB107:BB126)</f>
        <v>0</v>
      </c>
      <c r="BC127" s="153">
        <f>SUM(BC107:BC126)</f>
        <v>0</v>
      </c>
      <c r="BD127" s="153">
        <f>SUM(BD107:BD126)</f>
        <v>0</v>
      </c>
      <c r="BE127" s="153">
        <f>SUM(BE107:BE126)</f>
        <v>0</v>
      </c>
    </row>
    <row r="128" spans="1:104" x14ac:dyDescent="0.2">
      <c r="A128" s="134" t="s">
        <v>65</v>
      </c>
      <c r="B128" s="135" t="s">
        <v>278</v>
      </c>
      <c r="C128" s="136" t="s">
        <v>279</v>
      </c>
      <c r="D128" s="137"/>
      <c r="E128" s="138"/>
      <c r="F128" s="138"/>
      <c r="G128" s="139"/>
      <c r="H128" s="140"/>
      <c r="I128" s="140"/>
      <c r="O128" s="141">
        <v>1</v>
      </c>
    </row>
    <row r="129" spans="1:104" x14ac:dyDescent="0.2">
      <c r="A129" s="142">
        <v>89</v>
      </c>
      <c r="B129" s="143" t="s">
        <v>280</v>
      </c>
      <c r="C129" s="144" t="s">
        <v>281</v>
      </c>
      <c r="D129" s="145" t="s">
        <v>77</v>
      </c>
      <c r="E129" s="146">
        <v>2</v>
      </c>
      <c r="F129" s="146"/>
      <c r="G129" s="147">
        <f t="shared" ref="G129:G145" si="24">E129*F129</f>
        <v>0</v>
      </c>
      <c r="O129" s="141">
        <v>2</v>
      </c>
      <c r="AA129" s="114">
        <v>12</v>
      </c>
      <c r="AB129" s="114">
        <v>0</v>
      </c>
      <c r="AC129" s="114">
        <v>89</v>
      </c>
      <c r="AZ129" s="114">
        <v>2</v>
      </c>
      <c r="BA129" s="114">
        <f t="shared" ref="BA129:BA145" si="25">IF(AZ129=1,G129,0)</f>
        <v>0</v>
      </c>
      <c r="BB129" s="114">
        <f t="shared" ref="BB129:BB145" si="26">IF(AZ129=2,G129,0)</f>
        <v>0</v>
      </c>
      <c r="BC129" s="114">
        <f t="shared" ref="BC129:BC145" si="27">IF(AZ129=3,G129,0)</f>
        <v>0</v>
      </c>
      <c r="BD129" s="114">
        <f t="shared" ref="BD129:BD145" si="28">IF(AZ129=4,G129,0)</f>
        <v>0</v>
      </c>
      <c r="BE129" s="114">
        <f t="shared" ref="BE129:BE145" si="29">IF(AZ129=5,G129,0)</f>
        <v>0</v>
      </c>
      <c r="CZ129" s="114">
        <v>0</v>
      </c>
    </row>
    <row r="130" spans="1:104" x14ac:dyDescent="0.2">
      <c r="A130" s="142">
        <v>90</v>
      </c>
      <c r="B130" s="143" t="s">
        <v>282</v>
      </c>
      <c r="C130" s="144" t="s">
        <v>283</v>
      </c>
      <c r="D130" s="145" t="s">
        <v>77</v>
      </c>
      <c r="E130" s="146">
        <v>1</v>
      </c>
      <c r="F130" s="146"/>
      <c r="G130" s="147">
        <f t="shared" si="24"/>
        <v>0</v>
      </c>
      <c r="O130" s="141">
        <v>2</v>
      </c>
      <c r="AA130" s="114">
        <v>12</v>
      </c>
      <c r="AB130" s="114">
        <v>0</v>
      </c>
      <c r="AC130" s="114">
        <v>90</v>
      </c>
      <c r="AZ130" s="114">
        <v>2</v>
      </c>
      <c r="BA130" s="114">
        <f t="shared" si="25"/>
        <v>0</v>
      </c>
      <c r="BB130" s="114">
        <f t="shared" si="26"/>
        <v>0</v>
      </c>
      <c r="BC130" s="114">
        <f t="shared" si="27"/>
        <v>0</v>
      </c>
      <c r="BD130" s="114">
        <f t="shared" si="28"/>
        <v>0</v>
      </c>
      <c r="BE130" s="114">
        <f t="shared" si="29"/>
        <v>0</v>
      </c>
      <c r="CZ130" s="114">
        <v>0</v>
      </c>
    </row>
    <row r="131" spans="1:104" x14ac:dyDescent="0.2">
      <c r="A131" s="142">
        <v>91</v>
      </c>
      <c r="B131" s="143" t="s">
        <v>284</v>
      </c>
      <c r="C131" s="144" t="s">
        <v>285</v>
      </c>
      <c r="D131" s="145" t="s">
        <v>77</v>
      </c>
      <c r="E131" s="146">
        <v>2</v>
      </c>
      <c r="F131" s="146"/>
      <c r="G131" s="147">
        <f t="shared" si="24"/>
        <v>0</v>
      </c>
      <c r="O131" s="141">
        <v>2</v>
      </c>
      <c r="AA131" s="114">
        <v>12</v>
      </c>
      <c r="AB131" s="114">
        <v>0</v>
      </c>
      <c r="AC131" s="114">
        <v>91</v>
      </c>
      <c r="AZ131" s="114">
        <v>2</v>
      </c>
      <c r="BA131" s="114">
        <f t="shared" si="25"/>
        <v>0</v>
      </c>
      <c r="BB131" s="114">
        <f t="shared" si="26"/>
        <v>0</v>
      </c>
      <c r="BC131" s="114">
        <f t="shared" si="27"/>
        <v>0</v>
      </c>
      <c r="BD131" s="114">
        <f t="shared" si="28"/>
        <v>0</v>
      </c>
      <c r="BE131" s="114">
        <f t="shared" si="29"/>
        <v>0</v>
      </c>
      <c r="CZ131" s="114">
        <v>0</v>
      </c>
    </row>
    <row r="132" spans="1:104" x14ac:dyDescent="0.2">
      <c r="A132" s="142">
        <v>92</v>
      </c>
      <c r="B132" s="143" t="s">
        <v>286</v>
      </c>
      <c r="C132" s="144" t="s">
        <v>287</v>
      </c>
      <c r="D132" s="145" t="s">
        <v>77</v>
      </c>
      <c r="E132" s="146">
        <v>1</v>
      </c>
      <c r="F132" s="146"/>
      <c r="G132" s="147">
        <f t="shared" si="24"/>
        <v>0</v>
      </c>
      <c r="O132" s="141">
        <v>2</v>
      </c>
      <c r="AA132" s="114">
        <v>12</v>
      </c>
      <c r="AB132" s="114">
        <v>0</v>
      </c>
      <c r="AC132" s="114">
        <v>92</v>
      </c>
      <c r="AZ132" s="114">
        <v>2</v>
      </c>
      <c r="BA132" s="114">
        <f t="shared" si="25"/>
        <v>0</v>
      </c>
      <c r="BB132" s="114">
        <f t="shared" si="26"/>
        <v>0</v>
      </c>
      <c r="BC132" s="114">
        <f t="shared" si="27"/>
        <v>0</v>
      </c>
      <c r="BD132" s="114">
        <f t="shared" si="28"/>
        <v>0</v>
      </c>
      <c r="BE132" s="114">
        <f t="shared" si="29"/>
        <v>0</v>
      </c>
      <c r="CZ132" s="114">
        <v>0</v>
      </c>
    </row>
    <row r="133" spans="1:104" x14ac:dyDescent="0.2">
      <c r="A133" s="142">
        <v>93</v>
      </c>
      <c r="B133" s="143" t="s">
        <v>288</v>
      </c>
      <c r="C133" s="144" t="s">
        <v>289</v>
      </c>
      <c r="D133" s="145" t="s">
        <v>77</v>
      </c>
      <c r="E133" s="146">
        <v>1</v>
      </c>
      <c r="F133" s="146"/>
      <c r="G133" s="147">
        <f t="shared" si="24"/>
        <v>0</v>
      </c>
      <c r="O133" s="141">
        <v>2</v>
      </c>
      <c r="AA133" s="114">
        <v>12</v>
      </c>
      <c r="AB133" s="114">
        <v>0</v>
      </c>
      <c r="AC133" s="114">
        <v>93</v>
      </c>
      <c r="AZ133" s="114">
        <v>2</v>
      </c>
      <c r="BA133" s="114">
        <f t="shared" si="25"/>
        <v>0</v>
      </c>
      <c r="BB133" s="114">
        <f t="shared" si="26"/>
        <v>0</v>
      </c>
      <c r="BC133" s="114">
        <f t="shared" si="27"/>
        <v>0</v>
      </c>
      <c r="BD133" s="114">
        <f t="shared" si="28"/>
        <v>0</v>
      </c>
      <c r="BE133" s="114">
        <f t="shared" si="29"/>
        <v>0</v>
      </c>
      <c r="CZ133" s="114">
        <v>0</v>
      </c>
    </row>
    <row r="134" spans="1:104" x14ac:dyDescent="0.2">
      <c r="A134" s="142">
        <v>94</v>
      </c>
      <c r="B134" s="143" t="s">
        <v>290</v>
      </c>
      <c r="C134" s="144" t="s">
        <v>291</v>
      </c>
      <c r="D134" s="145" t="s">
        <v>77</v>
      </c>
      <c r="E134" s="146">
        <v>20</v>
      </c>
      <c r="F134" s="146"/>
      <c r="G134" s="147">
        <f t="shared" si="24"/>
        <v>0</v>
      </c>
      <c r="O134" s="141">
        <v>2</v>
      </c>
      <c r="AA134" s="114">
        <v>12</v>
      </c>
      <c r="AB134" s="114">
        <v>0</v>
      </c>
      <c r="AC134" s="114">
        <v>94</v>
      </c>
      <c r="AZ134" s="114">
        <v>2</v>
      </c>
      <c r="BA134" s="114">
        <f t="shared" si="25"/>
        <v>0</v>
      </c>
      <c r="BB134" s="114">
        <f t="shared" si="26"/>
        <v>0</v>
      </c>
      <c r="BC134" s="114">
        <f t="shared" si="27"/>
        <v>0</v>
      </c>
      <c r="BD134" s="114">
        <f t="shared" si="28"/>
        <v>0</v>
      </c>
      <c r="BE134" s="114">
        <f t="shared" si="29"/>
        <v>0</v>
      </c>
      <c r="CZ134" s="114">
        <v>0</v>
      </c>
    </row>
    <row r="135" spans="1:104" x14ac:dyDescent="0.2">
      <c r="A135" s="142">
        <v>95</v>
      </c>
      <c r="B135" s="143" t="s">
        <v>292</v>
      </c>
      <c r="C135" s="144" t="s">
        <v>293</v>
      </c>
      <c r="D135" s="145" t="s">
        <v>77</v>
      </c>
      <c r="E135" s="146">
        <v>1</v>
      </c>
      <c r="F135" s="146"/>
      <c r="G135" s="147">
        <f t="shared" si="24"/>
        <v>0</v>
      </c>
      <c r="O135" s="141">
        <v>2</v>
      </c>
      <c r="AA135" s="114">
        <v>12</v>
      </c>
      <c r="AB135" s="114">
        <v>0</v>
      </c>
      <c r="AC135" s="114">
        <v>95</v>
      </c>
      <c r="AZ135" s="114">
        <v>2</v>
      </c>
      <c r="BA135" s="114">
        <f t="shared" si="25"/>
        <v>0</v>
      </c>
      <c r="BB135" s="114">
        <f t="shared" si="26"/>
        <v>0</v>
      </c>
      <c r="BC135" s="114">
        <f t="shared" si="27"/>
        <v>0</v>
      </c>
      <c r="BD135" s="114">
        <f t="shared" si="28"/>
        <v>0</v>
      </c>
      <c r="BE135" s="114">
        <f t="shared" si="29"/>
        <v>0</v>
      </c>
      <c r="CZ135" s="114">
        <v>0</v>
      </c>
    </row>
    <row r="136" spans="1:104" x14ac:dyDescent="0.2">
      <c r="A136" s="142">
        <v>96</v>
      </c>
      <c r="B136" s="143" t="s">
        <v>294</v>
      </c>
      <c r="C136" s="144" t="s">
        <v>295</v>
      </c>
      <c r="D136" s="145" t="s">
        <v>77</v>
      </c>
      <c r="E136" s="146">
        <v>1</v>
      </c>
      <c r="F136" s="146"/>
      <c r="G136" s="147">
        <f t="shared" si="24"/>
        <v>0</v>
      </c>
      <c r="O136" s="141">
        <v>2</v>
      </c>
      <c r="AA136" s="114">
        <v>12</v>
      </c>
      <c r="AB136" s="114">
        <v>0</v>
      </c>
      <c r="AC136" s="114">
        <v>96</v>
      </c>
      <c r="AZ136" s="114">
        <v>2</v>
      </c>
      <c r="BA136" s="114">
        <f t="shared" si="25"/>
        <v>0</v>
      </c>
      <c r="BB136" s="114">
        <f t="shared" si="26"/>
        <v>0</v>
      </c>
      <c r="BC136" s="114">
        <f t="shared" si="27"/>
        <v>0</v>
      </c>
      <c r="BD136" s="114">
        <f t="shared" si="28"/>
        <v>0</v>
      </c>
      <c r="BE136" s="114">
        <f t="shared" si="29"/>
        <v>0</v>
      </c>
      <c r="CZ136" s="114">
        <v>0</v>
      </c>
    </row>
    <row r="137" spans="1:104" x14ac:dyDescent="0.2">
      <c r="A137" s="142">
        <v>97</v>
      </c>
      <c r="B137" s="143" t="s">
        <v>296</v>
      </c>
      <c r="C137" s="144" t="s">
        <v>297</v>
      </c>
      <c r="D137" s="145" t="s">
        <v>77</v>
      </c>
      <c r="E137" s="146">
        <v>1</v>
      </c>
      <c r="F137" s="146"/>
      <c r="G137" s="147">
        <f t="shared" si="24"/>
        <v>0</v>
      </c>
      <c r="O137" s="141">
        <v>2</v>
      </c>
      <c r="AA137" s="114">
        <v>12</v>
      </c>
      <c r="AB137" s="114">
        <v>0</v>
      </c>
      <c r="AC137" s="114">
        <v>97</v>
      </c>
      <c r="AZ137" s="114">
        <v>2</v>
      </c>
      <c r="BA137" s="114">
        <f t="shared" si="25"/>
        <v>0</v>
      </c>
      <c r="BB137" s="114">
        <f t="shared" si="26"/>
        <v>0</v>
      </c>
      <c r="BC137" s="114">
        <f t="shared" si="27"/>
        <v>0</v>
      </c>
      <c r="BD137" s="114">
        <f t="shared" si="28"/>
        <v>0</v>
      </c>
      <c r="BE137" s="114">
        <f t="shared" si="29"/>
        <v>0</v>
      </c>
      <c r="CZ137" s="114">
        <v>0</v>
      </c>
    </row>
    <row r="138" spans="1:104" x14ac:dyDescent="0.2">
      <c r="A138" s="142">
        <v>98</v>
      </c>
      <c r="B138" s="143" t="s">
        <v>298</v>
      </c>
      <c r="C138" s="144" t="s">
        <v>299</v>
      </c>
      <c r="D138" s="145" t="s">
        <v>77</v>
      </c>
      <c r="E138" s="146">
        <v>3</v>
      </c>
      <c r="F138" s="146"/>
      <c r="G138" s="147">
        <f t="shared" si="24"/>
        <v>0</v>
      </c>
      <c r="O138" s="141">
        <v>2</v>
      </c>
      <c r="AA138" s="114">
        <v>12</v>
      </c>
      <c r="AB138" s="114">
        <v>0</v>
      </c>
      <c r="AC138" s="114">
        <v>98</v>
      </c>
      <c r="AZ138" s="114">
        <v>2</v>
      </c>
      <c r="BA138" s="114">
        <f t="shared" si="25"/>
        <v>0</v>
      </c>
      <c r="BB138" s="114">
        <f t="shared" si="26"/>
        <v>0</v>
      </c>
      <c r="BC138" s="114">
        <f t="shared" si="27"/>
        <v>0</v>
      </c>
      <c r="BD138" s="114">
        <f t="shared" si="28"/>
        <v>0</v>
      </c>
      <c r="BE138" s="114">
        <f t="shared" si="29"/>
        <v>0</v>
      </c>
      <c r="CZ138" s="114">
        <v>0</v>
      </c>
    </row>
    <row r="139" spans="1:104" x14ac:dyDescent="0.2">
      <c r="A139" s="142">
        <v>99</v>
      </c>
      <c r="B139" s="143" t="s">
        <v>300</v>
      </c>
      <c r="C139" s="144" t="s">
        <v>301</v>
      </c>
      <c r="D139" s="145" t="s">
        <v>77</v>
      </c>
      <c r="E139" s="146">
        <v>1</v>
      </c>
      <c r="F139" s="146"/>
      <c r="G139" s="147">
        <f t="shared" si="24"/>
        <v>0</v>
      </c>
      <c r="O139" s="141">
        <v>2</v>
      </c>
      <c r="AA139" s="114">
        <v>12</v>
      </c>
      <c r="AB139" s="114">
        <v>0</v>
      </c>
      <c r="AC139" s="114">
        <v>99</v>
      </c>
      <c r="AZ139" s="114">
        <v>2</v>
      </c>
      <c r="BA139" s="114">
        <f t="shared" si="25"/>
        <v>0</v>
      </c>
      <c r="BB139" s="114">
        <f t="shared" si="26"/>
        <v>0</v>
      </c>
      <c r="BC139" s="114">
        <f t="shared" si="27"/>
        <v>0</v>
      </c>
      <c r="BD139" s="114">
        <f t="shared" si="28"/>
        <v>0</v>
      </c>
      <c r="BE139" s="114">
        <f t="shared" si="29"/>
        <v>0</v>
      </c>
      <c r="CZ139" s="114">
        <v>0</v>
      </c>
    </row>
    <row r="140" spans="1:104" x14ac:dyDescent="0.2">
      <c r="A140" s="142">
        <v>100</v>
      </c>
      <c r="B140" s="143" t="s">
        <v>280</v>
      </c>
      <c r="C140" s="144" t="s">
        <v>302</v>
      </c>
      <c r="D140" s="145" t="s">
        <v>77</v>
      </c>
      <c r="E140" s="146">
        <v>1</v>
      </c>
      <c r="F140" s="146"/>
      <c r="G140" s="147">
        <f t="shared" si="24"/>
        <v>0</v>
      </c>
      <c r="O140" s="141">
        <v>2</v>
      </c>
      <c r="AA140" s="114">
        <v>12</v>
      </c>
      <c r="AB140" s="114">
        <v>0</v>
      </c>
      <c r="AC140" s="114">
        <v>100</v>
      </c>
      <c r="AZ140" s="114">
        <v>2</v>
      </c>
      <c r="BA140" s="114">
        <f t="shared" si="25"/>
        <v>0</v>
      </c>
      <c r="BB140" s="114">
        <f t="shared" si="26"/>
        <v>0</v>
      </c>
      <c r="BC140" s="114">
        <f t="shared" si="27"/>
        <v>0</v>
      </c>
      <c r="BD140" s="114">
        <f t="shared" si="28"/>
        <v>0</v>
      </c>
      <c r="BE140" s="114">
        <f t="shared" si="29"/>
        <v>0</v>
      </c>
      <c r="CZ140" s="114">
        <v>0</v>
      </c>
    </row>
    <row r="141" spans="1:104" x14ac:dyDescent="0.2">
      <c r="A141" s="142">
        <v>101</v>
      </c>
      <c r="B141" s="143" t="s">
        <v>280</v>
      </c>
      <c r="C141" s="144" t="s">
        <v>303</v>
      </c>
      <c r="D141" s="145" t="s">
        <v>77</v>
      </c>
      <c r="E141" s="146">
        <v>1</v>
      </c>
      <c r="F141" s="146"/>
      <c r="G141" s="147">
        <f t="shared" si="24"/>
        <v>0</v>
      </c>
      <c r="O141" s="141">
        <v>2</v>
      </c>
      <c r="AA141" s="114">
        <v>12</v>
      </c>
      <c r="AB141" s="114">
        <v>0</v>
      </c>
      <c r="AC141" s="114">
        <v>101</v>
      </c>
      <c r="AZ141" s="114">
        <v>2</v>
      </c>
      <c r="BA141" s="114">
        <f t="shared" si="25"/>
        <v>0</v>
      </c>
      <c r="BB141" s="114">
        <f t="shared" si="26"/>
        <v>0</v>
      </c>
      <c r="BC141" s="114">
        <f t="shared" si="27"/>
        <v>0</v>
      </c>
      <c r="BD141" s="114">
        <f t="shared" si="28"/>
        <v>0</v>
      </c>
      <c r="BE141" s="114">
        <f t="shared" si="29"/>
        <v>0</v>
      </c>
      <c r="CZ141" s="114">
        <v>0</v>
      </c>
    </row>
    <row r="142" spans="1:104" x14ac:dyDescent="0.2">
      <c r="A142" s="142">
        <v>102</v>
      </c>
      <c r="B142" s="143" t="s">
        <v>304</v>
      </c>
      <c r="C142" s="144" t="s">
        <v>305</v>
      </c>
      <c r="D142" s="145" t="s">
        <v>68</v>
      </c>
      <c r="E142" s="146">
        <v>6</v>
      </c>
      <c r="F142" s="146"/>
      <c r="G142" s="147">
        <f t="shared" si="24"/>
        <v>0</v>
      </c>
      <c r="O142" s="141">
        <v>2</v>
      </c>
      <c r="AA142" s="114">
        <v>12</v>
      </c>
      <c r="AB142" s="114">
        <v>0</v>
      </c>
      <c r="AC142" s="114">
        <v>102</v>
      </c>
      <c r="AZ142" s="114">
        <v>2</v>
      </c>
      <c r="BA142" s="114">
        <f t="shared" si="25"/>
        <v>0</v>
      </c>
      <c r="BB142" s="114">
        <f t="shared" si="26"/>
        <v>0</v>
      </c>
      <c r="BC142" s="114">
        <f t="shared" si="27"/>
        <v>0</v>
      </c>
      <c r="BD142" s="114">
        <f t="shared" si="28"/>
        <v>0</v>
      </c>
      <c r="BE142" s="114">
        <f t="shared" si="29"/>
        <v>0</v>
      </c>
      <c r="CZ142" s="114">
        <v>0</v>
      </c>
    </row>
    <row r="143" spans="1:104" x14ac:dyDescent="0.2">
      <c r="A143" s="142">
        <v>103</v>
      </c>
      <c r="B143" s="143" t="s">
        <v>300</v>
      </c>
      <c r="C143" s="144" t="s">
        <v>306</v>
      </c>
      <c r="D143" s="145" t="s">
        <v>68</v>
      </c>
      <c r="E143" s="146">
        <v>9</v>
      </c>
      <c r="F143" s="146"/>
      <c r="G143" s="147">
        <f t="shared" si="24"/>
        <v>0</v>
      </c>
      <c r="O143" s="141">
        <v>2</v>
      </c>
      <c r="AA143" s="114">
        <v>12</v>
      </c>
      <c r="AB143" s="114">
        <v>0</v>
      </c>
      <c r="AC143" s="114">
        <v>103</v>
      </c>
      <c r="AZ143" s="114">
        <v>2</v>
      </c>
      <c r="BA143" s="114">
        <f t="shared" si="25"/>
        <v>0</v>
      </c>
      <c r="BB143" s="114">
        <f t="shared" si="26"/>
        <v>0</v>
      </c>
      <c r="BC143" s="114">
        <f t="shared" si="27"/>
        <v>0</v>
      </c>
      <c r="BD143" s="114">
        <f t="shared" si="28"/>
        <v>0</v>
      </c>
      <c r="BE143" s="114">
        <f t="shared" si="29"/>
        <v>0</v>
      </c>
      <c r="CZ143" s="114">
        <v>0</v>
      </c>
    </row>
    <row r="144" spans="1:104" ht="22.5" x14ac:dyDescent="0.2">
      <c r="A144" s="142">
        <v>104</v>
      </c>
      <c r="B144" s="143" t="s">
        <v>307</v>
      </c>
      <c r="C144" s="144" t="s">
        <v>308</v>
      </c>
      <c r="D144" s="145" t="s">
        <v>77</v>
      </c>
      <c r="E144" s="146">
        <v>1</v>
      </c>
      <c r="F144" s="146"/>
      <c r="G144" s="147">
        <f t="shared" si="24"/>
        <v>0</v>
      </c>
      <c r="O144" s="141">
        <v>2</v>
      </c>
      <c r="AA144" s="114">
        <v>12</v>
      </c>
      <c r="AB144" s="114">
        <v>0</v>
      </c>
      <c r="AC144" s="114">
        <v>104</v>
      </c>
      <c r="AZ144" s="114">
        <v>2</v>
      </c>
      <c r="BA144" s="114">
        <f t="shared" si="25"/>
        <v>0</v>
      </c>
      <c r="BB144" s="114">
        <f t="shared" si="26"/>
        <v>0</v>
      </c>
      <c r="BC144" s="114">
        <f t="shared" si="27"/>
        <v>0</v>
      </c>
      <c r="BD144" s="114">
        <f t="shared" si="28"/>
        <v>0</v>
      </c>
      <c r="BE144" s="114">
        <f t="shared" si="29"/>
        <v>0</v>
      </c>
      <c r="CZ144" s="114">
        <v>0</v>
      </c>
    </row>
    <row r="145" spans="1:104" x14ac:dyDescent="0.2">
      <c r="A145" s="142">
        <v>105</v>
      </c>
      <c r="B145" s="143" t="s">
        <v>309</v>
      </c>
      <c r="C145" s="144" t="s">
        <v>310</v>
      </c>
      <c r="D145" s="145" t="s">
        <v>54</v>
      </c>
      <c r="E145" s="146">
        <v>1591.3</v>
      </c>
      <c r="F145" s="146"/>
      <c r="G145" s="147">
        <f t="shared" si="24"/>
        <v>0</v>
      </c>
      <c r="O145" s="141">
        <v>2</v>
      </c>
      <c r="AA145" s="114">
        <v>12</v>
      </c>
      <c r="AB145" s="114">
        <v>0</v>
      </c>
      <c r="AC145" s="114">
        <v>105</v>
      </c>
      <c r="AZ145" s="114">
        <v>2</v>
      </c>
      <c r="BA145" s="114">
        <f t="shared" si="25"/>
        <v>0</v>
      </c>
      <c r="BB145" s="114">
        <f t="shared" si="26"/>
        <v>0</v>
      </c>
      <c r="BC145" s="114">
        <f t="shared" si="27"/>
        <v>0</v>
      </c>
      <c r="BD145" s="114">
        <f t="shared" si="28"/>
        <v>0</v>
      </c>
      <c r="BE145" s="114">
        <f t="shared" si="29"/>
        <v>0</v>
      </c>
      <c r="CZ145" s="114">
        <v>0</v>
      </c>
    </row>
    <row r="146" spans="1:104" x14ac:dyDescent="0.2">
      <c r="A146" s="148"/>
      <c r="B146" s="149" t="s">
        <v>69</v>
      </c>
      <c r="C146" s="150" t="str">
        <f>CONCATENATE(B128," ",C128)</f>
        <v>767 Konstrukce zámečnické</v>
      </c>
      <c r="D146" s="148"/>
      <c r="E146" s="151"/>
      <c r="F146" s="151"/>
      <c r="G146" s="152">
        <f>SUM(G128:G145)</f>
        <v>0</v>
      </c>
      <c r="O146" s="141">
        <v>4</v>
      </c>
      <c r="BA146" s="153">
        <f>SUM(BA128:BA145)</f>
        <v>0</v>
      </c>
      <c r="BB146" s="153">
        <f>SUM(BB128:BB145)</f>
        <v>0</v>
      </c>
      <c r="BC146" s="153">
        <f>SUM(BC128:BC145)</f>
        <v>0</v>
      </c>
      <c r="BD146" s="153">
        <f>SUM(BD128:BD145)</f>
        <v>0</v>
      </c>
      <c r="BE146" s="153">
        <f>SUM(BE128:BE145)</f>
        <v>0</v>
      </c>
    </row>
    <row r="147" spans="1:104" x14ac:dyDescent="0.2">
      <c r="A147" s="134" t="s">
        <v>65</v>
      </c>
      <c r="B147" s="135" t="s">
        <v>311</v>
      </c>
      <c r="C147" s="136" t="s">
        <v>312</v>
      </c>
      <c r="D147" s="137"/>
      <c r="E147" s="138"/>
      <c r="F147" s="138"/>
      <c r="G147" s="139"/>
      <c r="H147" s="140"/>
      <c r="I147" s="140"/>
      <c r="O147" s="141">
        <v>1</v>
      </c>
    </row>
    <row r="148" spans="1:104" x14ac:dyDescent="0.2">
      <c r="A148" s="142">
        <v>106</v>
      </c>
      <c r="B148" s="143" t="s">
        <v>313</v>
      </c>
      <c r="C148" s="144" t="s">
        <v>314</v>
      </c>
      <c r="D148" s="145" t="s">
        <v>88</v>
      </c>
      <c r="E148" s="146">
        <v>16.100000000000001</v>
      </c>
      <c r="F148" s="146"/>
      <c r="G148" s="147">
        <f>E148*F148</f>
        <v>0</v>
      </c>
      <c r="O148" s="141">
        <v>2</v>
      </c>
      <c r="AA148" s="114">
        <v>12</v>
      </c>
      <c r="AB148" s="114">
        <v>0</v>
      </c>
      <c r="AC148" s="114">
        <v>106</v>
      </c>
      <c r="AZ148" s="114">
        <v>2</v>
      </c>
      <c r="BA148" s="114">
        <f>IF(AZ148=1,G148,0)</f>
        <v>0</v>
      </c>
      <c r="BB148" s="114">
        <f>IF(AZ148=2,G148,0)</f>
        <v>0</v>
      </c>
      <c r="BC148" s="114">
        <f>IF(AZ148=3,G148,0)</f>
        <v>0</v>
      </c>
      <c r="BD148" s="114">
        <f>IF(AZ148=4,G148,0)</f>
        <v>0</v>
      </c>
      <c r="BE148" s="114">
        <f>IF(AZ148=5,G148,0)</f>
        <v>0</v>
      </c>
      <c r="CZ148" s="114">
        <v>0</v>
      </c>
    </row>
    <row r="149" spans="1:104" x14ac:dyDescent="0.2">
      <c r="A149" s="142">
        <v>107</v>
      </c>
      <c r="B149" s="143" t="s">
        <v>315</v>
      </c>
      <c r="C149" s="144" t="s">
        <v>316</v>
      </c>
      <c r="D149" s="145" t="s">
        <v>88</v>
      </c>
      <c r="E149" s="146">
        <v>16.100000000000001</v>
      </c>
      <c r="F149" s="146"/>
      <c r="G149" s="147">
        <f>E149*F149</f>
        <v>0</v>
      </c>
      <c r="O149" s="141">
        <v>2</v>
      </c>
      <c r="AA149" s="114">
        <v>12</v>
      </c>
      <c r="AB149" s="114">
        <v>0</v>
      </c>
      <c r="AC149" s="114">
        <v>107</v>
      </c>
      <c r="AZ149" s="114">
        <v>2</v>
      </c>
      <c r="BA149" s="114">
        <f>IF(AZ149=1,G149,0)</f>
        <v>0</v>
      </c>
      <c r="BB149" s="114">
        <f>IF(AZ149=2,G149,0)</f>
        <v>0</v>
      </c>
      <c r="BC149" s="114">
        <f>IF(AZ149=3,G149,0)</f>
        <v>0</v>
      </c>
      <c r="BD149" s="114">
        <f>IF(AZ149=4,G149,0)</f>
        <v>0</v>
      </c>
      <c r="BE149" s="114">
        <f>IF(AZ149=5,G149,0)</f>
        <v>0</v>
      </c>
      <c r="CZ149" s="114">
        <v>0</v>
      </c>
    </row>
    <row r="150" spans="1:104" x14ac:dyDescent="0.2">
      <c r="A150" s="142">
        <v>108</v>
      </c>
      <c r="B150" s="143" t="s">
        <v>317</v>
      </c>
      <c r="C150" s="144" t="s">
        <v>318</v>
      </c>
      <c r="D150" s="145" t="s">
        <v>54</v>
      </c>
      <c r="E150" s="146">
        <v>80.5</v>
      </c>
      <c r="F150" s="146"/>
      <c r="G150" s="147">
        <f>E150*F150</f>
        <v>0</v>
      </c>
      <c r="O150" s="141">
        <v>2</v>
      </c>
      <c r="AA150" s="114">
        <v>12</v>
      </c>
      <c r="AB150" s="114">
        <v>0</v>
      </c>
      <c r="AC150" s="114">
        <v>108</v>
      </c>
      <c r="AZ150" s="114">
        <v>2</v>
      </c>
      <c r="BA150" s="114">
        <f>IF(AZ150=1,G150,0)</f>
        <v>0</v>
      </c>
      <c r="BB150" s="114">
        <f>IF(AZ150=2,G150,0)</f>
        <v>0</v>
      </c>
      <c r="BC150" s="114">
        <f>IF(AZ150=3,G150,0)</f>
        <v>0</v>
      </c>
      <c r="BD150" s="114">
        <f>IF(AZ150=4,G150,0)</f>
        <v>0</v>
      </c>
      <c r="BE150" s="114">
        <f>IF(AZ150=5,G150,0)</f>
        <v>0</v>
      </c>
      <c r="CZ150" s="114">
        <v>0</v>
      </c>
    </row>
    <row r="151" spans="1:104" x14ac:dyDescent="0.2">
      <c r="A151" s="148"/>
      <c r="B151" s="149" t="s">
        <v>69</v>
      </c>
      <c r="C151" s="150" t="str">
        <f>CONCATENATE(B147," ",C147)</f>
        <v>776 Podlahy povlakové</v>
      </c>
      <c r="D151" s="148"/>
      <c r="E151" s="151"/>
      <c r="F151" s="151"/>
      <c r="G151" s="152">
        <f>SUM(G147:G150)</f>
        <v>0</v>
      </c>
      <c r="O151" s="141">
        <v>4</v>
      </c>
      <c r="BA151" s="153">
        <f>SUM(BA147:BA150)</f>
        <v>0</v>
      </c>
      <c r="BB151" s="153">
        <f>SUM(BB147:BB150)</f>
        <v>0</v>
      </c>
      <c r="BC151" s="153">
        <f>SUM(BC147:BC150)</f>
        <v>0</v>
      </c>
      <c r="BD151" s="153">
        <f>SUM(BD147:BD150)</f>
        <v>0</v>
      </c>
      <c r="BE151" s="153">
        <f>SUM(BE147:BE150)</f>
        <v>0</v>
      </c>
    </row>
    <row r="152" spans="1:104" x14ac:dyDescent="0.2">
      <c r="A152" s="134" t="s">
        <v>65</v>
      </c>
      <c r="B152" s="135" t="s">
        <v>319</v>
      </c>
      <c r="C152" s="136" t="s">
        <v>320</v>
      </c>
      <c r="D152" s="137"/>
      <c r="E152" s="138"/>
      <c r="F152" s="138"/>
      <c r="G152" s="139"/>
      <c r="H152" s="140"/>
      <c r="I152" s="140"/>
      <c r="O152" s="141">
        <v>1</v>
      </c>
    </row>
    <row r="153" spans="1:104" x14ac:dyDescent="0.2">
      <c r="A153" s="142">
        <v>109</v>
      </c>
      <c r="B153" s="143" t="s">
        <v>321</v>
      </c>
      <c r="C153" s="144" t="s">
        <v>322</v>
      </c>
      <c r="D153" s="145" t="s">
        <v>88</v>
      </c>
      <c r="E153" s="146">
        <v>18.7425</v>
      </c>
      <c r="F153" s="146"/>
      <c r="G153" s="147">
        <f>E153*F153</f>
        <v>0</v>
      </c>
      <c r="O153" s="141">
        <v>2</v>
      </c>
      <c r="AA153" s="114">
        <v>12</v>
      </c>
      <c r="AB153" s="114">
        <v>0</v>
      </c>
      <c r="AC153" s="114">
        <v>109</v>
      </c>
      <c r="AZ153" s="114">
        <v>2</v>
      </c>
      <c r="BA153" s="114">
        <f>IF(AZ153=1,G153,0)</f>
        <v>0</v>
      </c>
      <c r="BB153" s="114">
        <f>IF(AZ153=2,G153,0)</f>
        <v>0</v>
      </c>
      <c r="BC153" s="114">
        <f>IF(AZ153=3,G153,0)</f>
        <v>0</v>
      </c>
      <c r="BD153" s="114">
        <f>IF(AZ153=4,G153,0)</f>
        <v>0</v>
      </c>
      <c r="BE153" s="114">
        <f>IF(AZ153=5,G153,0)</f>
        <v>0</v>
      </c>
      <c r="CZ153" s="114">
        <v>1.47E-3</v>
      </c>
    </row>
    <row r="154" spans="1:104" x14ac:dyDescent="0.2">
      <c r="A154" s="142">
        <v>110</v>
      </c>
      <c r="B154" s="143" t="s">
        <v>323</v>
      </c>
      <c r="C154" s="144" t="s">
        <v>324</v>
      </c>
      <c r="D154" s="145" t="s">
        <v>54</v>
      </c>
      <c r="E154" s="146">
        <v>57.91</v>
      </c>
      <c r="F154" s="146"/>
      <c r="G154" s="147">
        <f>E154*F154</f>
        <v>0</v>
      </c>
      <c r="O154" s="141">
        <v>2</v>
      </c>
      <c r="AA154" s="114">
        <v>12</v>
      </c>
      <c r="AB154" s="114">
        <v>0</v>
      </c>
      <c r="AC154" s="114">
        <v>110</v>
      </c>
      <c r="AZ154" s="114">
        <v>2</v>
      </c>
      <c r="BA154" s="114">
        <f>IF(AZ154=1,G154,0)</f>
        <v>0</v>
      </c>
      <c r="BB154" s="114">
        <f>IF(AZ154=2,G154,0)</f>
        <v>0</v>
      </c>
      <c r="BC154" s="114">
        <f>IF(AZ154=3,G154,0)</f>
        <v>0</v>
      </c>
      <c r="BD154" s="114">
        <f>IF(AZ154=4,G154,0)</f>
        <v>0</v>
      </c>
      <c r="BE154" s="114">
        <f>IF(AZ154=5,G154,0)</f>
        <v>0</v>
      </c>
      <c r="CZ154" s="114">
        <v>0</v>
      </c>
    </row>
    <row r="155" spans="1:104" x14ac:dyDescent="0.2">
      <c r="A155" s="148"/>
      <c r="B155" s="149" t="s">
        <v>69</v>
      </c>
      <c r="C155" s="150" t="str">
        <f>CONCATENATE(B152," ",C152)</f>
        <v>777 Podlahy ze syntetických hmot</v>
      </c>
      <c r="D155" s="148"/>
      <c r="E155" s="151"/>
      <c r="F155" s="151"/>
      <c r="G155" s="152">
        <f>SUM(G152:G154)</f>
        <v>0</v>
      </c>
      <c r="O155" s="141">
        <v>4</v>
      </c>
      <c r="BA155" s="153">
        <f>SUM(BA152:BA154)</f>
        <v>0</v>
      </c>
      <c r="BB155" s="153">
        <f>SUM(BB152:BB154)</f>
        <v>0</v>
      </c>
      <c r="BC155" s="153">
        <f>SUM(BC152:BC154)</f>
        <v>0</v>
      </c>
      <c r="BD155" s="153">
        <f>SUM(BD152:BD154)</f>
        <v>0</v>
      </c>
      <c r="BE155" s="153">
        <f>SUM(BE152:BE154)</f>
        <v>0</v>
      </c>
    </row>
    <row r="156" spans="1:104" x14ac:dyDescent="0.2">
      <c r="A156" s="134" t="s">
        <v>65</v>
      </c>
      <c r="B156" s="135" t="s">
        <v>325</v>
      </c>
      <c r="C156" s="136" t="s">
        <v>326</v>
      </c>
      <c r="D156" s="137"/>
      <c r="E156" s="138"/>
      <c r="F156" s="138"/>
      <c r="G156" s="139"/>
      <c r="H156" s="140"/>
      <c r="I156" s="140"/>
      <c r="O156" s="141">
        <v>1</v>
      </c>
    </row>
    <row r="157" spans="1:104" ht="22.5" x14ac:dyDescent="0.2">
      <c r="A157" s="142">
        <v>111</v>
      </c>
      <c r="B157" s="143" t="s">
        <v>327</v>
      </c>
      <c r="C157" s="144" t="s">
        <v>328</v>
      </c>
      <c r="D157" s="145" t="s">
        <v>111</v>
      </c>
      <c r="E157" s="146">
        <v>45.56</v>
      </c>
      <c r="F157" s="146"/>
      <c r="G157" s="147">
        <f>E157*F157</f>
        <v>0</v>
      </c>
      <c r="O157" s="141">
        <v>2</v>
      </c>
      <c r="AA157" s="114">
        <v>12</v>
      </c>
      <c r="AB157" s="114">
        <v>0</v>
      </c>
      <c r="AC157" s="114">
        <v>111</v>
      </c>
      <c r="AZ157" s="114">
        <v>2</v>
      </c>
      <c r="BA157" s="114">
        <f>IF(AZ157=1,G157,0)</f>
        <v>0</v>
      </c>
      <c r="BB157" s="114">
        <f>IF(AZ157=2,G157,0)</f>
        <v>0</v>
      </c>
      <c r="BC157" s="114">
        <f>IF(AZ157=3,G157,0)</f>
        <v>0</v>
      </c>
      <c r="BD157" s="114">
        <f>IF(AZ157=4,G157,0)</f>
        <v>0</v>
      </c>
      <c r="BE157" s="114">
        <f>IF(AZ157=5,G157,0)</f>
        <v>0</v>
      </c>
      <c r="CZ157" s="114">
        <v>2.4399999999999999E-3</v>
      </c>
    </row>
    <row r="158" spans="1:104" x14ac:dyDescent="0.2">
      <c r="A158" s="142">
        <v>112</v>
      </c>
      <c r="B158" s="143" t="s">
        <v>329</v>
      </c>
      <c r="C158" s="144" t="s">
        <v>330</v>
      </c>
      <c r="D158" s="145" t="s">
        <v>54</v>
      </c>
      <c r="E158" s="146">
        <v>109.12</v>
      </c>
      <c r="F158" s="146"/>
      <c r="G158" s="147">
        <f>E158*F158</f>
        <v>0</v>
      </c>
      <c r="O158" s="141">
        <v>2</v>
      </c>
      <c r="AA158" s="114">
        <v>12</v>
      </c>
      <c r="AB158" s="114">
        <v>0</v>
      </c>
      <c r="AC158" s="114">
        <v>112</v>
      </c>
      <c r="AZ158" s="114">
        <v>2</v>
      </c>
      <c r="BA158" s="114">
        <f>IF(AZ158=1,G158,0)</f>
        <v>0</v>
      </c>
      <c r="BB158" s="114">
        <f>IF(AZ158=2,G158,0)</f>
        <v>0</v>
      </c>
      <c r="BC158" s="114">
        <f>IF(AZ158=3,G158,0)</f>
        <v>0</v>
      </c>
      <c r="BD158" s="114">
        <f>IF(AZ158=4,G158,0)</f>
        <v>0</v>
      </c>
      <c r="BE158" s="114">
        <f>IF(AZ158=5,G158,0)</f>
        <v>0</v>
      </c>
      <c r="CZ158" s="114">
        <v>0</v>
      </c>
    </row>
    <row r="159" spans="1:104" x14ac:dyDescent="0.2">
      <c r="A159" s="148"/>
      <c r="B159" s="149" t="s">
        <v>69</v>
      </c>
      <c r="C159" s="150" t="str">
        <f>CONCATENATE(B156," ",C156)</f>
        <v>781 Obklady keramické</v>
      </c>
      <c r="D159" s="148"/>
      <c r="E159" s="151"/>
      <c r="F159" s="151"/>
      <c r="G159" s="152">
        <f>SUM(G156:G158)</f>
        <v>0</v>
      </c>
      <c r="O159" s="141">
        <v>4</v>
      </c>
      <c r="BA159" s="153">
        <f>SUM(BA156:BA158)</f>
        <v>0</v>
      </c>
      <c r="BB159" s="153">
        <f>SUM(BB156:BB158)</f>
        <v>0</v>
      </c>
      <c r="BC159" s="153">
        <f>SUM(BC156:BC158)</f>
        <v>0</v>
      </c>
      <c r="BD159" s="153">
        <f>SUM(BD156:BD158)</f>
        <v>0</v>
      </c>
      <c r="BE159" s="153">
        <f>SUM(BE156:BE158)</f>
        <v>0</v>
      </c>
    </row>
    <row r="160" spans="1:104" x14ac:dyDescent="0.2">
      <c r="A160" s="134" t="s">
        <v>65</v>
      </c>
      <c r="B160" s="135" t="s">
        <v>331</v>
      </c>
      <c r="C160" s="136" t="s">
        <v>332</v>
      </c>
      <c r="D160" s="137"/>
      <c r="E160" s="138"/>
      <c r="F160" s="138"/>
      <c r="G160" s="139"/>
      <c r="H160" s="140"/>
      <c r="I160" s="140"/>
      <c r="O160" s="141">
        <v>1</v>
      </c>
    </row>
    <row r="161" spans="1:104" x14ac:dyDescent="0.2">
      <c r="A161" s="142">
        <v>113</v>
      </c>
      <c r="B161" s="143" t="s">
        <v>333</v>
      </c>
      <c r="C161" s="144" t="s">
        <v>334</v>
      </c>
      <c r="D161" s="145" t="s">
        <v>88</v>
      </c>
      <c r="E161" s="146">
        <v>76.39</v>
      </c>
      <c r="F161" s="146"/>
      <c r="G161" s="147">
        <f>E161*F161</f>
        <v>0</v>
      </c>
      <c r="O161" s="141">
        <v>2</v>
      </c>
      <c r="AA161" s="114">
        <v>12</v>
      </c>
      <c r="AB161" s="114">
        <v>0</v>
      </c>
      <c r="AC161" s="114">
        <v>113</v>
      </c>
      <c r="AZ161" s="114">
        <v>2</v>
      </c>
      <c r="BA161" s="114">
        <f>IF(AZ161=1,G161,0)</f>
        <v>0</v>
      </c>
      <c r="BB161" s="114">
        <f>IF(AZ161=2,G161,0)</f>
        <v>0</v>
      </c>
      <c r="BC161" s="114">
        <f>IF(AZ161=3,G161,0)</f>
        <v>0</v>
      </c>
      <c r="BD161" s="114">
        <f>IF(AZ161=4,G161,0)</f>
        <v>0</v>
      </c>
      <c r="BE161" s="114">
        <f>IF(AZ161=5,G161,0)</f>
        <v>0</v>
      </c>
      <c r="CZ161" s="114">
        <v>4.8000000000000001E-4</v>
      </c>
    </row>
    <row r="162" spans="1:104" x14ac:dyDescent="0.2">
      <c r="A162" s="142">
        <v>114</v>
      </c>
      <c r="B162" s="143" t="s">
        <v>335</v>
      </c>
      <c r="C162" s="144" t="s">
        <v>336</v>
      </c>
      <c r="D162" s="145" t="s">
        <v>88</v>
      </c>
      <c r="E162" s="146">
        <v>76.39</v>
      </c>
      <c r="F162" s="146"/>
      <c r="G162" s="147">
        <f>E162*F162</f>
        <v>0</v>
      </c>
      <c r="O162" s="141">
        <v>2</v>
      </c>
      <c r="AA162" s="114">
        <v>12</v>
      </c>
      <c r="AB162" s="114">
        <v>0</v>
      </c>
      <c r="AC162" s="114">
        <v>114</v>
      </c>
      <c r="AZ162" s="114">
        <v>2</v>
      </c>
      <c r="BA162" s="114">
        <f>IF(AZ162=1,G162,0)</f>
        <v>0</v>
      </c>
      <c r="BB162" s="114">
        <f>IF(AZ162=2,G162,0)</f>
        <v>0</v>
      </c>
      <c r="BC162" s="114">
        <f>IF(AZ162=3,G162,0)</f>
        <v>0</v>
      </c>
      <c r="BD162" s="114">
        <f>IF(AZ162=4,G162,0)</f>
        <v>0</v>
      </c>
      <c r="BE162" s="114">
        <f>IF(AZ162=5,G162,0)</f>
        <v>0</v>
      </c>
      <c r="CZ162" s="114">
        <v>1.4999999999999999E-4</v>
      </c>
    </row>
    <row r="163" spans="1:104" x14ac:dyDescent="0.2">
      <c r="A163" s="148"/>
      <c r="B163" s="149" t="s">
        <v>69</v>
      </c>
      <c r="C163" s="150" t="str">
        <f>CONCATENATE(B160," ",C160)</f>
        <v>784 Malby</v>
      </c>
      <c r="D163" s="148"/>
      <c r="E163" s="151"/>
      <c r="F163" s="151"/>
      <c r="G163" s="152">
        <f>SUM(G160:G162)</f>
        <v>0</v>
      </c>
      <c r="O163" s="141">
        <v>4</v>
      </c>
      <c r="BA163" s="153">
        <f>SUM(BA160:BA162)</f>
        <v>0</v>
      </c>
      <c r="BB163" s="153">
        <f>SUM(BB160:BB162)</f>
        <v>0</v>
      </c>
      <c r="BC163" s="153">
        <f>SUM(BC160:BC162)</f>
        <v>0</v>
      </c>
      <c r="BD163" s="153">
        <f>SUM(BD160:BD162)</f>
        <v>0</v>
      </c>
      <c r="BE163" s="153">
        <f>SUM(BE160:BE162)</f>
        <v>0</v>
      </c>
    </row>
    <row r="164" spans="1:104" x14ac:dyDescent="0.2">
      <c r="A164" s="134" t="s">
        <v>65</v>
      </c>
      <c r="B164" s="135" t="s">
        <v>337</v>
      </c>
      <c r="C164" s="136" t="s">
        <v>338</v>
      </c>
      <c r="D164" s="137"/>
      <c r="E164" s="138"/>
      <c r="F164" s="138"/>
      <c r="G164" s="139"/>
      <c r="H164" s="140"/>
      <c r="I164" s="140"/>
      <c r="O164" s="141">
        <v>1</v>
      </c>
    </row>
    <row r="165" spans="1:104" x14ac:dyDescent="0.2">
      <c r="A165" s="142">
        <v>115</v>
      </c>
      <c r="B165" s="143" t="s">
        <v>339</v>
      </c>
      <c r="C165" s="144" t="s">
        <v>340</v>
      </c>
      <c r="D165" s="145" t="s">
        <v>341</v>
      </c>
      <c r="E165" s="146">
        <v>1</v>
      </c>
      <c r="F165" s="146"/>
      <c r="G165" s="147">
        <f>E165*F165</f>
        <v>0</v>
      </c>
      <c r="O165" s="141">
        <v>2</v>
      </c>
      <c r="AA165" s="114">
        <v>12</v>
      </c>
      <c r="AB165" s="114">
        <v>0</v>
      </c>
      <c r="AC165" s="114">
        <v>115</v>
      </c>
      <c r="AZ165" s="114">
        <v>4</v>
      </c>
      <c r="BA165" s="114">
        <f>IF(AZ165=1,G165,0)</f>
        <v>0</v>
      </c>
      <c r="BB165" s="114">
        <f>IF(AZ165=2,G165,0)</f>
        <v>0</v>
      </c>
      <c r="BC165" s="114">
        <f>IF(AZ165=3,G165,0)</f>
        <v>0</v>
      </c>
      <c r="BD165" s="114">
        <f>IF(AZ165=4,G165,0)</f>
        <v>0</v>
      </c>
      <c r="BE165" s="114">
        <f>IF(AZ165=5,G165,0)</f>
        <v>0</v>
      </c>
      <c r="CZ165" s="114">
        <v>0.29942999999999997</v>
      </c>
    </row>
    <row r="166" spans="1:104" x14ac:dyDescent="0.2">
      <c r="A166" s="148"/>
      <c r="B166" s="149" t="s">
        <v>69</v>
      </c>
      <c r="C166" s="150" t="str">
        <f>CONCATENATE(B164," ",C164)</f>
        <v>M21 Elektromontáže</v>
      </c>
      <c r="D166" s="148"/>
      <c r="E166" s="151"/>
      <c r="F166" s="151"/>
      <c r="G166" s="152">
        <f>SUM(G164:G165)</f>
        <v>0</v>
      </c>
      <c r="H166" s="154"/>
      <c r="O166" s="141">
        <v>4</v>
      </c>
      <c r="BA166" s="153">
        <f>SUM(BA164:BA165)</f>
        <v>0</v>
      </c>
      <c r="BB166" s="153">
        <f>SUM(BB164:BB165)</f>
        <v>0</v>
      </c>
      <c r="BC166" s="153">
        <f>SUM(BC164:BC165)</f>
        <v>0</v>
      </c>
      <c r="BD166" s="153">
        <f>SUM(BD164:BD165)</f>
        <v>0</v>
      </c>
      <c r="BE166" s="153">
        <f>SUM(BE164:BE165)</f>
        <v>0</v>
      </c>
    </row>
    <row r="167" spans="1:104" x14ac:dyDescent="0.2">
      <c r="A167" s="134" t="s">
        <v>65</v>
      </c>
      <c r="B167" s="135" t="s">
        <v>505</v>
      </c>
      <c r="C167" s="136" t="s">
        <v>506</v>
      </c>
      <c r="D167" s="223"/>
      <c r="E167" s="223"/>
      <c r="F167" s="223"/>
      <c r="G167" s="223"/>
      <c r="H167" s="224"/>
    </row>
    <row r="168" spans="1:104" s="226" customFormat="1" ht="11.25" x14ac:dyDescent="0.2">
      <c r="A168" s="185">
        <v>116</v>
      </c>
      <c r="B168" s="185" t="s">
        <v>488</v>
      </c>
      <c r="C168" s="185" t="s">
        <v>221</v>
      </c>
      <c r="D168" s="185" t="s">
        <v>77</v>
      </c>
      <c r="E168" s="185">
        <v>1</v>
      </c>
      <c r="F168" s="227">
        <f>'700 MaR'!G63</f>
        <v>0</v>
      </c>
      <c r="G168" s="185">
        <f>E168*F168</f>
        <v>0</v>
      </c>
      <c r="H168" s="225"/>
    </row>
    <row r="169" spans="1:104" s="194" customFormat="1" x14ac:dyDescent="0.2">
      <c r="A169" s="195"/>
      <c r="B169" s="195" t="s">
        <v>503</v>
      </c>
      <c r="C169" s="195" t="s">
        <v>506</v>
      </c>
      <c r="D169" s="195"/>
      <c r="E169" s="195"/>
      <c r="F169" s="195"/>
      <c r="G169" s="195">
        <f>SUM(G168)</f>
        <v>0</v>
      </c>
      <c r="H169" s="228"/>
    </row>
    <row r="170" spans="1:104" x14ac:dyDescent="0.2">
      <c r="E170" s="114"/>
      <c r="H170" s="154"/>
    </row>
    <row r="171" spans="1:104" x14ac:dyDescent="0.2">
      <c r="E171" s="114"/>
    </row>
    <row r="172" spans="1:104" x14ac:dyDescent="0.2">
      <c r="E172" s="114"/>
    </row>
    <row r="173" spans="1:104" x14ac:dyDescent="0.2">
      <c r="E173" s="114"/>
    </row>
    <row r="174" spans="1:104" x14ac:dyDescent="0.2">
      <c r="E174" s="114"/>
    </row>
    <row r="175" spans="1:104" x14ac:dyDescent="0.2">
      <c r="E175" s="114"/>
    </row>
    <row r="176" spans="1:104" x14ac:dyDescent="0.2">
      <c r="E176" s="114"/>
    </row>
    <row r="177" spans="1:7" x14ac:dyDescent="0.2">
      <c r="E177" s="114"/>
    </row>
    <row r="178" spans="1:7" x14ac:dyDescent="0.2">
      <c r="E178" s="114"/>
    </row>
    <row r="179" spans="1:7" x14ac:dyDescent="0.2">
      <c r="E179" s="114"/>
    </row>
    <row r="180" spans="1:7" x14ac:dyDescent="0.2">
      <c r="E180" s="114"/>
    </row>
    <row r="181" spans="1:7" x14ac:dyDescent="0.2">
      <c r="E181" s="114"/>
    </row>
    <row r="182" spans="1:7" x14ac:dyDescent="0.2">
      <c r="E182" s="114"/>
    </row>
    <row r="183" spans="1:7" x14ac:dyDescent="0.2">
      <c r="E183" s="114"/>
    </row>
    <row r="184" spans="1:7" x14ac:dyDescent="0.2">
      <c r="E184" s="114"/>
    </row>
    <row r="185" spans="1:7" x14ac:dyDescent="0.2">
      <c r="E185" s="114"/>
    </row>
    <row r="186" spans="1:7" x14ac:dyDescent="0.2">
      <c r="E186" s="114"/>
    </row>
    <row r="187" spans="1:7" x14ac:dyDescent="0.2">
      <c r="E187" s="114"/>
    </row>
    <row r="188" spans="1:7" x14ac:dyDescent="0.2">
      <c r="E188" s="114"/>
    </row>
    <row r="189" spans="1:7" x14ac:dyDescent="0.2">
      <c r="E189" s="114"/>
    </row>
    <row r="190" spans="1:7" x14ac:dyDescent="0.2">
      <c r="A190" s="154"/>
      <c r="B190" s="154"/>
      <c r="C190" s="154"/>
      <c r="D190" s="154"/>
      <c r="E190" s="154"/>
      <c r="F190" s="154"/>
      <c r="G190" s="154"/>
    </row>
    <row r="191" spans="1:7" x14ac:dyDescent="0.2">
      <c r="A191" s="154"/>
      <c r="B191" s="154"/>
      <c r="C191" s="154"/>
      <c r="D191" s="154"/>
      <c r="E191" s="154"/>
      <c r="F191" s="154"/>
      <c r="G191" s="154"/>
    </row>
    <row r="192" spans="1:7" x14ac:dyDescent="0.2">
      <c r="A192" s="154"/>
      <c r="B192" s="154"/>
      <c r="C192" s="154"/>
      <c r="D192" s="154"/>
      <c r="E192" s="154"/>
      <c r="F192" s="154"/>
      <c r="G192" s="154"/>
    </row>
    <row r="193" spans="1:7" x14ac:dyDescent="0.2">
      <c r="A193" s="154"/>
      <c r="B193" s="154"/>
      <c r="C193" s="154"/>
      <c r="D193" s="154"/>
      <c r="E193" s="154"/>
      <c r="F193" s="154"/>
      <c r="G193" s="154"/>
    </row>
    <row r="194" spans="1:7" x14ac:dyDescent="0.2">
      <c r="E194" s="114"/>
    </row>
    <row r="195" spans="1:7" x14ac:dyDescent="0.2">
      <c r="E195" s="114"/>
    </row>
    <row r="196" spans="1:7" x14ac:dyDescent="0.2">
      <c r="E196" s="114"/>
    </row>
    <row r="197" spans="1:7" x14ac:dyDescent="0.2">
      <c r="E197" s="114"/>
    </row>
    <row r="198" spans="1:7" x14ac:dyDescent="0.2">
      <c r="E198" s="114"/>
    </row>
    <row r="199" spans="1:7" x14ac:dyDescent="0.2">
      <c r="E199" s="114"/>
    </row>
    <row r="200" spans="1:7" x14ac:dyDescent="0.2">
      <c r="E200" s="114"/>
    </row>
    <row r="201" spans="1:7" x14ac:dyDescent="0.2">
      <c r="E201" s="114"/>
    </row>
    <row r="202" spans="1:7" x14ac:dyDescent="0.2">
      <c r="E202" s="114"/>
    </row>
    <row r="203" spans="1:7" x14ac:dyDescent="0.2">
      <c r="E203" s="114"/>
    </row>
    <row r="204" spans="1:7" x14ac:dyDescent="0.2">
      <c r="E204" s="114"/>
    </row>
    <row r="205" spans="1:7" x14ac:dyDescent="0.2">
      <c r="E205" s="114"/>
    </row>
    <row r="206" spans="1:7" x14ac:dyDescent="0.2">
      <c r="E206" s="114"/>
    </row>
    <row r="207" spans="1:7" x14ac:dyDescent="0.2">
      <c r="E207" s="114"/>
    </row>
    <row r="208" spans="1:7" x14ac:dyDescent="0.2">
      <c r="E208" s="114"/>
    </row>
    <row r="209" spans="5:5" x14ac:dyDescent="0.2">
      <c r="E209" s="114"/>
    </row>
    <row r="210" spans="5:5" x14ac:dyDescent="0.2">
      <c r="E210" s="114"/>
    </row>
    <row r="211" spans="5:5" x14ac:dyDescent="0.2">
      <c r="E211" s="114"/>
    </row>
    <row r="212" spans="5:5" x14ac:dyDescent="0.2">
      <c r="E212" s="114"/>
    </row>
    <row r="213" spans="5:5" x14ac:dyDescent="0.2">
      <c r="E213" s="114"/>
    </row>
    <row r="214" spans="5:5" x14ac:dyDescent="0.2">
      <c r="E214" s="114"/>
    </row>
    <row r="215" spans="5:5" x14ac:dyDescent="0.2">
      <c r="E215" s="114"/>
    </row>
    <row r="216" spans="5:5" x14ac:dyDescent="0.2">
      <c r="E216" s="114"/>
    </row>
    <row r="217" spans="5:5" x14ac:dyDescent="0.2">
      <c r="E217" s="114"/>
    </row>
    <row r="218" spans="5:5" x14ac:dyDescent="0.2">
      <c r="E218" s="114"/>
    </row>
    <row r="219" spans="5:5" x14ac:dyDescent="0.2">
      <c r="E219" s="114"/>
    </row>
    <row r="220" spans="5:5" x14ac:dyDescent="0.2">
      <c r="E220" s="114"/>
    </row>
    <row r="221" spans="5:5" x14ac:dyDescent="0.2">
      <c r="E221" s="114"/>
    </row>
    <row r="222" spans="5:5" x14ac:dyDescent="0.2">
      <c r="E222" s="114"/>
    </row>
    <row r="223" spans="5:5" x14ac:dyDescent="0.2">
      <c r="E223" s="114"/>
    </row>
    <row r="224" spans="5:5" x14ac:dyDescent="0.2">
      <c r="E224" s="114"/>
    </row>
    <row r="225" spans="1:7" x14ac:dyDescent="0.2">
      <c r="A225" s="155"/>
      <c r="B225" s="155"/>
    </row>
    <row r="226" spans="1:7" x14ac:dyDescent="0.2">
      <c r="A226" s="154"/>
      <c r="B226" s="154"/>
      <c r="C226" s="157"/>
      <c r="D226" s="157"/>
      <c r="E226" s="158"/>
      <c r="F226" s="157"/>
      <c r="G226" s="159"/>
    </row>
    <row r="227" spans="1:7" x14ac:dyDescent="0.2">
      <c r="A227" s="160"/>
      <c r="B227" s="160"/>
      <c r="C227" s="154"/>
      <c r="D227" s="154"/>
      <c r="E227" s="161"/>
      <c r="F227" s="154"/>
      <c r="G227" s="154"/>
    </row>
    <row r="228" spans="1:7" x14ac:dyDescent="0.2">
      <c r="A228" s="154"/>
      <c r="B228" s="154"/>
      <c r="C228" s="154"/>
      <c r="D228" s="154"/>
      <c r="E228" s="161"/>
      <c r="F228" s="154"/>
      <c r="G228" s="154"/>
    </row>
    <row r="229" spans="1:7" x14ac:dyDescent="0.2">
      <c r="A229" s="154"/>
      <c r="B229" s="154"/>
      <c r="C229" s="154"/>
      <c r="D229" s="154"/>
      <c r="E229" s="161"/>
      <c r="F229" s="154"/>
      <c r="G229" s="154"/>
    </row>
    <row r="230" spans="1:7" x14ac:dyDescent="0.2">
      <c r="A230" s="154"/>
      <c r="B230" s="154"/>
      <c r="C230" s="154"/>
      <c r="D230" s="154"/>
      <c r="E230" s="161"/>
      <c r="F230" s="154"/>
      <c r="G230" s="154"/>
    </row>
    <row r="231" spans="1:7" x14ac:dyDescent="0.2">
      <c r="A231" s="154"/>
      <c r="B231" s="154"/>
      <c r="C231" s="154"/>
      <c r="D231" s="154"/>
      <c r="E231" s="161"/>
      <c r="F231" s="154"/>
      <c r="G231" s="154"/>
    </row>
    <row r="232" spans="1:7" x14ac:dyDescent="0.2">
      <c r="A232" s="154"/>
      <c r="B232" s="154"/>
      <c r="C232" s="154"/>
      <c r="D232" s="154"/>
      <c r="E232" s="161"/>
      <c r="F232" s="154"/>
      <c r="G232" s="154"/>
    </row>
    <row r="233" spans="1:7" x14ac:dyDescent="0.2">
      <c r="A233" s="154"/>
      <c r="B233" s="154"/>
      <c r="C233" s="154"/>
      <c r="D233" s="154"/>
      <c r="E233" s="161"/>
      <c r="F233" s="154"/>
      <c r="G233" s="154"/>
    </row>
    <row r="234" spans="1:7" x14ac:dyDescent="0.2">
      <c r="A234" s="154"/>
      <c r="B234" s="154"/>
      <c r="C234" s="154"/>
      <c r="D234" s="154"/>
      <c r="E234" s="161"/>
      <c r="F234" s="154"/>
      <c r="G234" s="154"/>
    </row>
    <row r="235" spans="1:7" x14ac:dyDescent="0.2">
      <c r="A235" s="154"/>
      <c r="B235" s="154"/>
      <c r="C235" s="154"/>
      <c r="D235" s="154"/>
      <c r="E235" s="161"/>
      <c r="F235" s="154"/>
      <c r="G235" s="154"/>
    </row>
    <row r="236" spans="1:7" x14ac:dyDescent="0.2">
      <c r="A236" s="154"/>
      <c r="B236" s="154"/>
      <c r="C236" s="154"/>
      <c r="D236" s="154"/>
      <c r="E236" s="161"/>
      <c r="F236" s="154"/>
      <c r="G236" s="154"/>
    </row>
    <row r="237" spans="1:7" x14ac:dyDescent="0.2">
      <c r="A237" s="154"/>
      <c r="B237" s="154"/>
      <c r="C237" s="154"/>
      <c r="D237" s="154"/>
      <c r="E237" s="161"/>
      <c r="F237" s="154"/>
      <c r="G237" s="154"/>
    </row>
    <row r="238" spans="1:7" x14ac:dyDescent="0.2">
      <c r="A238" s="154"/>
      <c r="B238" s="154"/>
      <c r="C238" s="154"/>
      <c r="D238" s="154"/>
      <c r="E238" s="161"/>
      <c r="F238" s="154"/>
      <c r="G238" s="154"/>
    </row>
    <row r="239" spans="1:7" x14ac:dyDescent="0.2">
      <c r="A239" s="154"/>
      <c r="B239" s="154"/>
      <c r="C239" s="154"/>
      <c r="D239" s="154"/>
      <c r="E239" s="161"/>
      <c r="F239" s="154"/>
      <c r="G23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9"/>
  <sheetViews>
    <sheetView showGridLines="0" showZeros="0" view="pageBreakPreview" zoomScaleNormal="100" zoomScaleSheetLayoutView="100" workbookViewId="0">
      <selection activeCell="F8" sqref="F8:F39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9" t="s">
        <v>5</v>
      </c>
      <c r="B3" s="250"/>
      <c r="C3" s="119" t="s">
        <v>545</v>
      </c>
      <c r="D3" s="120"/>
      <c r="E3" s="121"/>
      <c r="F3" s="122">
        <f>[3]Rekapitulace!H1</f>
        <v>0</v>
      </c>
      <c r="G3" s="123"/>
    </row>
    <row r="4" spans="1:104" ht="13.5" thickBot="1" x14ac:dyDescent="0.25">
      <c r="A4" s="251" t="s">
        <v>1</v>
      </c>
      <c r="B4" s="252"/>
      <c r="C4" s="124" t="s">
        <v>343</v>
      </c>
      <c r="D4" s="125"/>
      <c r="E4" s="253"/>
      <c r="F4" s="253"/>
      <c r="G4" s="254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544</v>
      </c>
      <c r="C7" s="136" t="s">
        <v>543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542</v>
      </c>
      <c r="C8" s="144" t="s">
        <v>541</v>
      </c>
      <c r="D8" s="145" t="s">
        <v>77</v>
      </c>
      <c r="E8" s="146">
        <v>1</v>
      </c>
      <c r="F8" s="146"/>
      <c r="G8" s="147">
        <f t="shared" ref="G8:G22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 t="shared" ref="BA8:BA22" si="1">IF(AZ8=1,G8,0)</f>
        <v>0</v>
      </c>
      <c r="BB8" s="114">
        <f t="shared" ref="BB8:BB22" si="2">IF(AZ8=2,G8,0)</f>
        <v>0</v>
      </c>
      <c r="BC8" s="114">
        <f t="shared" ref="BC8:BC22" si="3">IF(AZ8=3,G8,0)</f>
        <v>0</v>
      </c>
      <c r="BD8" s="114">
        <f t="shared" ref="BD8:BD22" si="4">IF(AZ8=4,G8,0)</f>
        <v>0</v>
      </c>
      <c r="BE8" s="114">
        <f t="shared" ref="BE8:BE22" si="5">IF(AZ8=5,G8,0)</f>
        <v>0</v>
      </c>
      <c r="CZ8" s="114">
        <v>0</v>
      </c>
    </row>
    <row r="9" spans="1:104" x14ac:dyDescent="0.2">
      <c r="A9" s="142">
        <v>2</v>
      </c>
      <c r="B9" s="143" t="s">
        <v>540</v>
      </c>
      <c r="C9" s="144" t="s">
        <v>539</v>
      </c>
      <c r="D9" s="145" t="s">
        <v>77</v>
      </c>
      <c r="E9" s="146">
        <v>3</v>
      </c>
      <c r="F9" s="146"/>
      <c r="G9" s="147">
        <f t="shared" si="0"/>
        <v>0</v>
      </c>
      <c r="O9" s="141">
        <v>2</v>
      </c>
      <c r="AA9" s="114">
        <v>12</v>
      </c>
      <c r="AB9" s="114">
        <v>1</v>
      </c>
      <c r="AC9" s="114">
        <v>2</v>
      </c>
      <c r="AZ9" s="114">
        <v>2</v>
      </c>
      <c r="BA9" s="114">
        <f t="shared" si="1"/>
        <v>0</v>
      </c>
      <c r="BB9" s="114">
        <f t="shared" si="2"/>
        <v>0</v>
      </c>
      <c r="BC9" s="114">
        <f t="shared" si="3"/>
        <v>0</v>
      </c>
      <c r="BD9" s="114">
        <f t="shared" si="4"/>
        <v>0</v>
      </c>
      <c r="BE9" s="114">
        <f t="shared" si="5"/>
        <v>0</v>
      </c>
      <c r="CZ9" s="114">
        <v>0</v>
      </c>
    </row>
    <row r="10" spans="1:104" x14ac:dyDescent="0.2">
      <c r="A10" s="142">
        <v>3</v>
      </c>
      <c r="B10" s="143" t="s">
        <v>538</v>
      </c>
      <c r="C10" s="144" t="s">
        <v>537</v>
      </c>
      <c r="D10" s="145" t="s">
        <v>68</v>
      </c>
      <c r="E10" s="146">
        <v>1</v>
      </c>
      <c r="F10" s="146"/>
      <c r="G10" s="147">
        <f t="shared" si="0"/>
        <v>0</v>
      </c>
      <c r="O10" s="141">
        <v>2</v>
      </c>
      <c r="AA10" s="114">
        <v>12</v>
      </c>
      <c r="AB10" s="114">
        <v>1</v>
      </c>
      <c r="AC10" s="114">
        <v>3</v>
      </c>
      <c r="AZ10" s="114">
        <v>2</v>
      </c>
      <c r="BA10" s="114">
        <f t="shared" si="1"/>
        <v>0</v>
      </c>
      <c r="BB10" s="114">
        <f t="shared" si="2"/>
        <v>0</v>
      </c>
      <c r="BC10" s="114">
        <f t="shared" si="3"/>
        <v>0</v>
      </c>
      <c r="BD10" s="114">
        <f t="shared" si="4"/>
        <v>0</v>
      </c>
      <c r="BE10" s="114">
        <f t="shared" si="5"/>
        <v>0</v>
      </c>
      <c r="CZ10" s="114">
        <v>0</v>
      </c>
    </row>
    <row r="11" spans="1:104" x14ac:dyDescent="0.2">
      <c r="A11" s="142">
        <v>4</v>
      </c>
      <c r="B11" s="143" t="s">
        <v>536</v>
      </c>
      <c r="C11" s="144" t="s">
        <v>535</v>
      </c>
      <c r="D11" s="145" t="s">
        <v>116</v>
      </c>
      <c r="E11" s="146">
        <v>2</v>
      </c>
      <c r="F11" s="146"/>
      <c r="G11" s="147">
        <f t="shared" si="0"/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 t="shared" si="1"/>
        <v>0</v>
      </c>
      <c r="BB11" s="114">
        <f t="shared" si="2"/>
        <v>0</v>
      </c>
      <c r="BC11" s="114">
        <f t="shared" si="3"/>
        <v>0</v>
      </c>
      <c r="BD11" s="114">
        <f t="shared" si="4"/>
        <v>0</v>
      </c>
      <c r="BE11" s="114">
        <f t="shared" si="5"/>
        <v>0</v>
      </c>
      <c r="CZ11" s="114">
        <v>5.9999999999999995E-4</v>
      </c>
    </row>
    <row r="12" spans="1:104" x14ac:dyDescent="0.2">
      <c r="A12" s="142">
        <v>5</v>
      </c>
      <c r="B12" s="143" t="s">
        <v>534</v>
      </c>
      <c r="C12" s="144" t="s">
        <v>533</v>
      </c>
      <c r="D12" s="145" t="s">
        <v>77</v>
      </c>
      <c r="E12" s="146">
        <v>1</v>
      </c>
      <c r="F12" s="146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 t="shared" si="1"/>
        <v>0</v>
      </c>
      <c r="BB12" s="114">
        <f t="shared" si="2"/>
        <v>0</v>
      </c>
      <c r="BC12" s="114">
        <f t="shared" si="3"/>
        <v>0</v>
      </c>
      <c r="BD12" s="114">
        <f t="shared" si="4"/>
        <v>0</v>
      </c>
      <c r="BE12" s="114">
        <f t="shared" si="5"/>
        <v>0</v>
      </c>
      <c r="CZ12" s="114">
        <v>0</v>
      </c>
    </row>
    <row r="13" spans="1:104" x14ac:dyDescent="0.2">
      <c r="A13" s="142">
        <v>6</v>
      </c>
      <c r="B13" s="143" t="s">
        <v>532</v>
      </c>
      <c r="C13" s="144" t="s">
        <v>531</v>
      </c>
      <c r="D13" s="145" t="s">
        <v>68</v>
      </c>
      <c r="E13" s="146">
        <v>2</v>
      </c>
      <c r="F13" s="146"/>
      <c r="G13" s="147">
        <f t="shared" si="0"/>
        <v>0</v>
      </c>
      <c r="O13" s="141">
        <v>2</v>
      </c>
      <c r="AA13" s="114">
        <v>12</v>
      </c>
      <c r="AB13" s="114">
        <v>1</v>
      </c>
      <c r="AC13" s="114">
        <v>6</v>
      </c>
      <c r="AZ13" s="114">
        <v>2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42">
        <v>7</v>
      </c>
      <c r="B14" s="143" t="s">
        <v>530</v>
      </c>
      <c r="C14" s="144" t="s">
        <v>529</v>
      </c>
      <c r="D14" s="145" t="s">
        <v>68</v>
      </c>
      <c r="E14" s="146">
        <v>1</v>
      </c>
      <c r="F14" s="146"/>
      <c r="G14" s="147">
        <f t="shared" si="0"/>
        <v>0</v>
      </c>
      <c r="O14" s="141">
        <v>2</v>
      </c>
      <c r="AA14" s="114">
        <v>12</v>
      </c>
      <c r="AB14" s="114">
        <v>1</v>
      </c>
      <c r="AC14" s="114">
        <v>7</v>
      </c>
      <c r="AZ14" s="114">
        <v>2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8</v>
      </c>
      <c r="B15" s="143" t="s">
        <v>528</v>
      </c>
      <c r="C15" s="144" t="s">
        <v>527</v>
      </c>
      <c r="D15" s="145" t="s">
        <v>68</v>
      </c>
      <c r="E15" s="146">
        <v>1</v>
      </c>
      <c r="F15" s="146"/>
      <c r="G15" s="147">
        <f t="shared" si="0"/>
        <v>0</v>
      </c>
      <c r="O15" s="141">
        <v>2</v>
      </c>
      <c r="AA15" s="114">
        <v>12</v>
      </c>
      <c r="AB15" s="114">
        <v>1</v>
      </c>
      <c r="AC15" s="114">
        <v>8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9</v>
      </c>
      <c r="B16" s="143" t="s">
        <v>526</v>
      </c>
      <c r="C16" s="144" t="s">
        <v>525</v>
      </c>
      <c r="D16" s="145" t="s">
        <v>77</v>
      </c>
      <c r="E16" s="146">
        <v>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9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ht="22.5" x14ac:dyDescent="0.2">
      <c r="A17" s="142">
        <v>10</v>
      </c>
      <c r="B17" s="143" t="s">
        <v>524</v>
      </c>
      <c r="C17" s="144" t="s">
        <v>523</v>
      </c>
      <c r="D17" s="145" t="s">
        <v>111</v>
      </c>
      <c r="E17" s="146">
        <v>5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10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5.3499999999999997E-3</v>
      </c>
    </row>
    <row r="18" spans="1:104" x14ac:dyDescent="0.2">
      <c r="A18" s="142">
        <v>11</v>
      </c>
      <c r="B18" s="143" t="s">
        <v>522</v>
      </c>
      <c r="C18" s="144" t="s">
        <v>521</v>
      </c>
      <c r="D18" s="145" t="s">
        <v>111</v>
      </c>
      <c r="E18" s="146">
        <v>2</v>
      </c>
      <c r="F18" s="146"/>
      <c r="G18" s="147">
        <f t="shared" si="0"/>
        <v>0</v>
      </c>
      <c r="O18" s="141">
        <v>2</v>
      </c>
      <c r="AA18" s="114">
        <v>12</v>
      </c>
      <c r="AB18" s="114">
        <v>1</v>
      </c>
      <c r="AC18" s="114">
        <v>11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2">
        <v>12</v>
      </c>
      <c r="B19" s="143" t="s">
        <v>520</v>
      </c>
      <c r="C19" s="144" t="s">
        <v>519</v>
      </c>
      <c r="D19" s="145" t="s">
        <v>111</v>
      </c>
      <c r="E19" s="146">
        <v>2</v>
      </c>
      <c r="F19" s="146"/>
      <c r="G19" s="147">
        <f t="shared" si="0"/>
        <v>0</v>
      </c>
      <c r="O19" s="141">
        <v>2</v>
      </c>
      <c r="AA19" s="114">
        <v>12</v>
      </c>
      <c r="AB19" s="114">
        <v>1</v>
      </c>
      <c r="AC19" s="114">
        <v>12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 x14ac:dyDescent="0.2">
      <c r="A20" s="142">
        <v>13</v>
      </c>
      <c r="B20" s="143" t="s">
        <v>518</v>
      </c>
      <c r="C20" s="144" t="s">
        <v>517</v>
      </c>
      <c r="D20" s="145" t="s">
        <v>111</v>
      </c>
      <c r="E20" s="146">
        <v>5</v>
      </c>
      <c r="F20" s="146"/>
      <c r="G20" s="147">
        <f t="shared" si="0"/>
        <v>0</v>
      </c>
      <c r="O20" s="141">
        <v>2</v>
      </c>
      <c r="AA20" s="114">
        <v>12</v>
      </c>
      <c r="AB20" s="114">
        <v>0</v>
      </c>
      <c r="AC20" s="114">
        <v>13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1.8000000000000001E-4</v>
      </c>
    </row>
    <row r="21" spans="1:104" x14ac:dyDescent="0.2">
      <c r="A21" s="142">
        <v>14</v>
      </c>
      <c r="B21" s="143" t="s">
        <v>516</v>
      </c>
      <c r="C21" s="144" t="s">
        <v>515</v>
      </c>
      <c r="D21" s="145" t="s">
        <v>111</v>
      </c>
      <c r="E21" s="146">
        <v>5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14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1.0000000000000001E-5</v>
      </c>
    </row>
    <row r="22" spans="1:104" x14ac:dyDescent="0.2">
      <c r="A22" s="142">
        <v>15</v>
      </c>
      <c r="B22" s="143" t="s">
        <v>514</v>
      </c>
      <c r="C22" s="144" t="s">
        <v>513</v>
      </c>
      <c r="D22" s="145" t="s">
        <v>54</v>
      </c>
      <c r="E22" s="146">
        <v>135.13999999999999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15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 x14ac:dyDescent="0.2">
      <c r="A23" s="148"/>
      <c r="B23" s="149" t="s">
        <v>69</v>
      </c>
      <c r="C23" s="150" t="str">
        <f>CONCATENATE(B7," ",C7)</f>
        <v>722 Vnitřní vodovod</v>
      </c>
      <c r="D23" s="148"/>
      <c r="E23" s="151"/>
      <c r="F23" s="151"/>
      <c r="G23" s="152">
        <f>SUM(G7:G22)</f>
        <v>0</v>
      </c>
      <c r="O23" s="141">
        <v>4</v>
      </c>
      <c r="BA23" s="153">
        <f>SUM(BA7:BA22)</f>
        <v>0</v>
      </c>
      <c r="BB23" s="153">
        <f>SUM(BB7:BB22)</f>
        <v>0</v>
      </c>
      <c r="BC23" s="153">
        <f>SUM(BC7:BC22)</f>
        <v>0</v>
      </c>
      <c r="BD23" s="153">
        <f>SUM(BD7:BD22)</f>
        <v>0</v>
      </c>
      <c r="BE23" s="153">
        <f>SUM(BE7:BE22)</f>
        <v>0</v>
      </c>
    </row>
    <row r="24" spans="1:104" x14ac:dyDescent="0.2">
      <c r="A24" s="134" t="s">
        <v>65</v>
      </c>
      <c r="B24" s="135" t="s">
        <v>512</v>
      </c>
      <c r="C24" s="136" t="s">
        <v>511</v>
      </c>
      <c r="D24" s="137"/>
      <c r="E24" s="138"/>
      <c r="F24" s="138"/>
      <c r="G24" s="139"/>
      <c r="H24" s="140"/>
      <c r="I24" s="140"/>
      <c r="O24" s="141">
        <v>1</v>
      </c>
    </row>
    <row r="25" spans="1:104" x14ac:dyDescent="0.2">
      <c r="A25" s="142">
        <v>16</v>
      </c>
      <c r="B25" s="143" t="s">
        <v>510</v>
      </c>
      <c r="C25" s="144" t="s">
        <v>509</v>
      </c>
      <c r="D25" s="145" t="s">
        <v>77</v>
      </c>
      <c r="E25" s="146">
        <v>1</v>
      </c>
      <c r="F25" s="146"/>
      <c r="G25" s="147">
        <f>E25*F25</f>
        <v>0</v>
      </c>
      <c r="O25" s="141">
        <v>2</v>
      </c>
      <c r="AA25" s="114">
        <v>12</v>
      </c>
      <c r="AB25" s="114">
        <v>0</v>
      </c>
      <c r="AC25" s="114">
        <v>16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48"/>
      <c r="B26" s="149" t="s">
        <v>69</v>
      </c>
      <c r="C26" s="150" t="str">
        <f>CONCATENATE(B24," ",C24)</f>
        <v>727 Zednické výpomoce</v>
      </c>
      <c r="D26" s="148"/>
      <c r="E26" s="151"/>
      <c r="F26" s="151"/>
      <c r="G26" s="152">
        <f>SUM(G24:G25)</f>
        <v>0</v>
      </c>
      <c r="O26" s="141">
        <v>4</v>
      </c>
      <c r="BA26" s="153">
        <f>SUM(BA24:BA25)</f>
        <v>0</v>
      </c>
      <c r="BB26" s="153">
        <f>SUM(BB24:BB25)</f>
        <v>0</v>
      </c>
      <c r="BC26" s="153">
        <f>SUM(BC24:BC25)</f>
        <v>0</v>
      </c>
      <c r="BD26" s="153">
        <f>SUM(BD24:BD25)</f>
        <v>0</v>
      </c>
      <c r="BE26" s="153">
        <f>SUM(BE24:BE25)</f>
        <v>0</v>
      </c>
    </row>
    <row r="27" spans="1:104" x14ac:dyDescent="0.2">
      <c r="A27" s="229"/>
      <c r="B27" s="229"/>
      <c r="C27" s="229"/>
      <c r="D27" s="229"/>
      <c r="E27" s="229"/>
      <c r="F27" s="229"/>
      <c r="G27" s="229"/>
    </row>
    <row r="28" spans="1:104" s="231" customFormat="1" ht="14.25" x14ac:dyDescent="0.2">
      <c r="A28" s="230"/>
      <c r="B28" s="230" t="s">
        <v>546</v>
      </c>
      <c r="C28" s="230"/>
      <c r="D28" s="230"/>
      <c r="E28" s="230"/>
      <c r="F28" s="230"/>
      <c r="G28" s="232">
        <f>G26+G23</f>
        <v>0</v>
      </c>
    </row>
    <row r="29" spans="1:104" x14ac:dyDescent="0.2">
      <c r="E29" s="114"/>
    </row>
    <row r="30" spans="1:104" x14ac:dyDescent="0.2">
      <c r="E30" s="114"/>
    </row>
    <row r="31" spans="1:104" x14ac:dyDescent="0.2">
      <c r="E31" s="114"/>
    </row>
    <row r="32" spans="1:104" x14ac:dyDescent="0.2">
      <c r="E32" s="114"/>
    </row>
    <row r="33" spans="5:5" x14ac:dyDescent="0.2">
      <c r="E33" s="114"/>
    </row>
    <row r="34" spans="5:5" x14ac:dyDescent="0.2">
      <c r="E34" s="114"/>
    </row>
    <row r="35" spans="5:5" x14ac:dyDescent="0.2">
      <c r="E35" s="114"/>
    </row>
    <row r="36" spans="5:5" x14ac:dyDescent="0.2">
      <c r="E36" s="114"/>
    </row>
    <row r="37" spans="5:5" x14ac:dyDescent="0.2">
      <c r="E37" s="114"/>
    </row>
    <row r="38" spans="5:5" x14ac:dyDescent="0.2">
      <c r="E38" s="114"/>
    </row>
    <row r="39" spans="5:5" x14ac:dyDescent="0.2">
      <c r="E39" s="114"/>
    </row>
    <row r="40" spans="5:5" x14ac:dyDescent="0.2">
      <c r="E40" s="114"/>
    </row>
    <row r="41" spans="5:5" x14ac:dyDescent="0.2">
      <c r="E41" s="114"/>
    </row>
    <row r="42" spans="5:5" x14ac:dyDescent="0.2">
      <c r="E42" s="114"/>
    </row>
    <row r="43" spans="5:5" x14ac:dyDescent="0.2">
      <c r="E43" s="114"/>
    </row>
    <row r="44" spans="5:5" x14ac:dyDescent="0.2">
      <c r="E44" s="114"/>
    </row>
    <row r="45" spans="5:5" x14ac:dyDescent="0.2">
      <c r="E45" s="114"/>
    </row>
    <row r="46" spans="5:5" x14ac:dyDescent="0.2">
      <c r="E46" s="114"/>
    </row>
    <row r="47" spans="5:5" x14ac:dyDescent="0.2">
      <c r="E47" s="114"/>
    </row>
    <row r="48" spans="5:5" x14ac:dyDescent="0.2">
      <c r="E48" s="114"/>
    </row>
    <row r="49" spans="1:7" x14ac:dyDescent="0.2">
      <c r="E49" s="114"/>
    </row>
    <row r="50" spans="1:7" x14ac:dyDescent="0.2">
      <c r="A50" s="154"/>
      <c r="B50" s="154"/>
      <c r="C50" s="154"/>
      <c r="D50" s="154"/>
      <c r="E50" s="154"/>
      <c r="F50" s="154"/>
      <c r="G50" s="154"/>
    </row>
    <row r="51" spans="1:7" x14ac:dyDescent="0.2">
      <c r="A51" s="154"/>
      <c r="B51" s="154"/>
      <c r="C51" s="154"/>
      <c r="D51" s="154"/>
      <c r="E51" s="154"/>
      <c r="F51" s="154"/>
      <c r="G51" s="154"/>
    </row>
    <row r="52" spans="1:7" x14ac:dyDescent="0.2">
      <c r="A52" s="154"/>
      <c r="B52" s="154"/>
      <c r="C52" s="154"/>
      <c r="D52" s="154"/>
      <c r="E52" s="154"/>
      <c r="F52" s="154"/>
      <c r="G52" s="154"/>
    </row>
    <row r="53" spans="1:7" x14ac:dyDescent="0.2">
      <c r="A53" s="154"/>
      <c r="B53" s="154"/>
      <c r="C53" s="154"/>
      <c r="D53" s="154"/>
      <c r="E53" s="154"/>
      <c r="F53" s="154"/>
      <c r="G53" s="15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A85" s="155"/>
      <c r="B85" s="155"/>
    </row>
    <row r="86" spans="1:7" x14ac:dyDescent="0.2">
      <c r="A86" s="154"/>
      <c r="B86" s="154"/>
      <c r="C86" s="157"/>
      <c r="D86" s="157"/>
      <c r="E86" s="158"/>
      <c r="F86" s="157"/>
      <c r="G86" s="159"/>
    </row>
    <row r="87" spans="1:7" x14ac:dyDescent="0.2">
      <c r="A87" s="160"/>
      <c r="B87" s="160"/>
      <c r="C87" s="154"/>
      <c r="D87" s="154"/>
      <c r="E87" s="161"/>
      <c r="F87" s="154"/>
      <c r="G87" s="154"/>
    </row>
    <row r="88" spans="1:7" x14ac:dyDescent="0.2">
      <c r="A88" s="154"/>
      <c r="B88" s="154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  <row r="90" spans="1:7" x14ac:dyDescent="0.2">
      <c r="A90" s="154"/>
      <c r="B90" s="154"/>
      <c r="C90" s="154"/>
      <c r="D90" s="154"/>
      <c r="E90" s="161"/>
      <c r="F90" s="154"/>
      <c r="G90" s="154"/>
    </row>
    <row r="91" spans="1:7" x14ac:dyDescent="0.2">
      <c r="A91" s="154"/>
      <c r="B91" s="154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3"/>
  <sheetViews>
    <sheetView showGridLines="0" showZeros="0" view="pageBreakPreview" zoomScaleNormal="100" zoomScaleSheetLayoutView="100" workbookViewId="0">
      <selection activeCell="F9" sqref="F9:F52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9" t="s">
        <v>5</v>
      </c>
      <c r="B3" s="25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51" t="s">
        <v>1</v>
      </c>
      <c r="B4" s="252"/>
      <c r="C4" s="124" t="s">
        <v>343</v>
      </c>
      <c r="D4" s="125"/>
      <c r="E4" s="253"/>
      <c r="F4" s="253"/>
      <c r="G4" s="254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218</v>
      </c>
      <c r="C7" s="182" t="s">
        <v>219</v>
      </c>
      <c r="D7" s="183"/>
      <c r="E7" s="184"/>
      <c r="F7" s="138"/>
      <c r="G7" s="139"/>
      <c r="H7" s="140"/>
      <c r="I7" s="140"/>
      <c r="O7" s="141">
        <v>1</v>
      </c>
    </row>
    <row r="8" spans="1:104" x14ac:dyDescent="0.2">
      <c r="A8" s="179"/>
      <c r="B8" s="143"/>
      <c r="C8" s="171" t="s">
        <v>371</v>
      </c>
      <c r="D8" s="170"/>
      <c r="E8" s="170"/>
      <c r="F8" s="180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5">
        <v>1</v>
      </c>
      <c r="B9" s="187" t="s">
        <v>389</v>
      </c>
      <c r="C9" s="177" t="s">
        <v>372</v>
      </c>
      <c r="D9" s="170" t="s">
        <v>77</v>
      </c>
      <c r="E9" s="170">
        <v>2</v>
      </c>
      <c r="F9" s="181"/>
      <c r="G9" s="174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5"/>
      <c r="B10" s="188"/>
      <c r="C10" s="171" t="s">
        <v>388</v>
      </c>
      <c r="D10" s="170"/>
      <c r="E10" s="170"/>
      <c r="F10" s="181"/>
      <c r="G10" s="174">
        <f t="shared" ref="G10:G50" si="0">E10*F10</f>
        <v>0</v>
      </c>
      <c r="O10" s="141"/>
      <c r="BA10" s="153"/>
      <c r="BB10" s="153"/>
      <c r="BC10" s="153"/>
      <c r="BD10" s="153"/>
      <c r="BE10" s="153"/>
    </row>
    <row r="11" spans="1:104" x14ac:dyDescent="0.2">
      <c r="A11" s="175">
        <v>2</v>
      </c>
      <c r="B11" s="187" t="s">
        <v>220</v>
      </c>
      <c r="C11" s="177" t="s">
        <v>369</v>
      </c>
      <c r="D11" s="170" t="s">
        <v>77</v>
      </c>
      <c r="E11" s="170">
        <v>1</v>
      </c>
      <c r="F11" s="193"/>
      <c r="G11" s="174">
        <f t="shared" si="0"/>
        <v>0</v>
      </c>
      <c r="H11" s="140"/>
      <c r="I11" s="140"/>
      <c r="O11" s="141">
        <v>1</v>
      </c>
    </row>
    <row r="12" spans="1:104" x14ac:dyDescent="0.2">
      <c r="A12" s="175"/>
      <c r="B12" s="187"/>
      <c r="C12" s="171" t="s">
        <v>386</v>
      </c>
      <c r="D12" s="170"/>
      <c r="E12" s="170"/>
      <c r="F12" s="181"/>
      <c r="G12" s="174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20" si="1">IF(AZ12=1,G12,0)</f>
        <v>0</v>
      </c>
      <c r="BB12" s="114">
        <f t="shared" ref="BB12:BB20" si="2">IF(AZ12=2,G12,0)</f>
        <v>0</v>
      </c>
      <c r="BC12" s="114">
        <f t="shared" ref="BC12:BC20" si="3">IF(AZ12=3,G12,0)</f>
        <v>0</v>
      </c>
      <c r="BD12" s="114">
        <f t="shared" ref="BD12:BD20" si="4">IF(AZ12=4,G12,0)</f>
        <v>0</v>
      </c>
      <c r="BE12" s="114">
        <f t="shared" ref="BE12:BE20" si="5">IF(AZ12=5,G12,0)</f>
        <v>0</v>
      </c>
      <c r="CZ12" s="114">
        <v>0</v>
      </c>
    </row>
    <row r="13" spans="1:104" x14ac:dyDescent="0.2">
      <c r="A13" s="175">
        <v>3</v>
      </c>
      <c r="B13" s="187" t="s">
        <v>390</v>
      </c>
      <c r="C13" s="171" t="s">
        <v>385</v>
      </c>
      <c r="D13" s="170" t="s">
        <v>77</v>
      </c>
      <c r="E13" s="170">
        <v>1</v>
      </c>
      <c r="F13" s="181"/>
      <c r="G13" s="174">
        <f t="shared" si="0"/>
        <v>0</v>
      </c>
      <c r="O13" s="141"/>
    </row>
    <row r="14" spans="1:104" x14ac:dyDescent="0.2">
      <c r="A14" s="175"/>
      <c r="B14" s="187"/>
      <c r="C14" s="171" t="s">
        <v>373</v>
      </c>
      <c r="D14" s="170" t="s">
        <v>77</v>
      </c>
      <c r="E14" s="170">
        <v>1</v>
      </c>
      <c r="F14" s="181"/>
      <c r="G14" s="174">
        <f t="shared" si="0"/>
        <v>0</v>
      </c>
      <c r="O14" s="141">
        <v>2</v>
      </c>
      <c r="AA14" s="114">
        <v>12</v>
      </c>
      <c r="AB14" s="114">
        <v>0</v>
      </c>
      <c r="AC14" s="114">
        <v>4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5">
        <v>4</v>
      </c>
      <c r="B15" s="187" t="s">
        <v>391</v>
      </c>
      <c r="C15" s="171" t="s">
        <v>387</v>
      </c>
      <c r="D15" s="170"/>
      <c r="E15" s="170"/>
      <c r="F15" s="181"/>
      <c r="G15" s="174">
        <f t="shared" si="0"/>
        <v>0</v>
      </c>
      <c r="O15" s="141"/>
    </row>
    <row r="16" spans="1:104" x14ac:dyDescent="0.2">
      <c r="A16" s="175">
        <v>5</v>
      </c>
      <c r="B16" s="187" t="s">
        <v>392</v>
      </c>
      <c r="C16" s="178" t="s">
        <v>368</v>
      </c>
      <c r="D16" s="170" t="s">
        <v>77</v>
      </c>
      <c r="E16" s="170">
        <v>1</v>
      </c>
      <c r="F16" s="181"/>
      <c r="G16" s="174">
        <f t="shared" si="0"/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ht="22.5" x14ac:dyDescent="0.2">
      <c r="A17" s="175">
        <v>6</v>
      </c>
      <c r="B17" s="187" t="s">
        <v>393</v>
      </c>
      <c r="C17" s="178" t="s">
        <v>367</v>
      </c>
      <c r="D17" s="170" t="s">
        <v>77</v>
      </c>
      <c r="E17" s="170">
        <v>1</v>
      </c>
      <c r="F17" s="181"/>
      <c r="G17" s="174">
        <f t="shared" si="0"/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5"/>
      <c r="B18" s="187"/>
      <c r="C18" s="171" t="s">
        <v>366</v>
      </c>
      <c r="D18" s="170"/>
      <c r="E18" s="170"/>
      <c r="F18" s="181"/>
      <c r="G18" s="174">
        <f t="shared" si="0"/>
        <v>0</v>
      </c>
      <c r="O18" s="141">
        <v>2</v>
      </c>
      <c r="AA18" s="114">
        <v>12</v>
      </c>
      <c r="AB18" s="114">
        <v>0</v>
      </c>
      <c r="AC18" s="114">
        <v>7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5">
        <v>7</v>
      </c>
      <c r="B19" s="187" t="s">
        <v>394</v>
      </c>
      <c r="C19" s="177" t="s">
        <v>374</v>
      </c>
      <c r="D19" s="170" t="s">
        <v>111</v>
      </c>
      <c r="E19" s="170">
        <v>40</v>
      </c>
      <c r="F19" s="181"/>
      <c r="G19" s="174">
        <f t="shared" si="0"/>
        <v>0</v>
      </c>
      <c r="O19" s="141">
        <v>2</v>
      </c>
      <c r="AA19" s="114">
        <v>12</v>
      </c>
      <c r="AB19" s="114">
        <v>0</v>
      </c>
      <c r="AC19" s="114">
        <v>8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 x14ac:dyDescent="0.2">
      <c r="A20" s="175"/>
      <c r="B20" s="187"/>
      <c r="C20" s="173" t="s">
        <v>375</v>
      </c>
      <c r="D20" s="170"/>
      <c r="E20" s="170"/>
      <c r="F20" s="181"/>
      <c r="G20" s="174">
        <f t="shared" si="0"/>
        <v>0</v>
      </c>
      <c r="O20" s="141">
        <v>2</v>
      </c>
      <c r="AA20" s="114">
        <v>12</v>
      </c>
      <c r="AB20" s="114">
        <v>0</v>
      </c>
      <c r="AC20" s="114">
        <v>9</v>
      </c>
      <c r="AZ20" s="114">
        <v>1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 x14ac:dyDescent="0.2">
      <c r="A21" s="175">
        <v>8</v>
      </c>
      <c r="B21" s="187" t="s">
        <v>395</v>
      </c>
      <c r="C21" s="173" t="s">
        <v>376</v>
      </c>
      <c r="D21" s="170" t="s">
        <v>111</v>
      </c>
      <c r="E21" s="170">
        <v>3</v>
      </c>
      <c r="F21" s="181"/>
      <c r="G21" s="174">
        <f t="shared" si="0"/>
        <v>0</v>
      </c>
      <c r="O21" s="141">
        <v>4</v>
      </c>
      <c r="BA21" s="153">
        <f>SUM(BA11:BA20)</f>
        <v>0</v>
      </c>
      <c r="BB21" s="153">
        <f>SUM(BB11:BB20)</f>
        <v>0</v>
      </c>
      <c r="BC21" s="153">
        <f>SUM(BC11:BC20)</f>
        <v>0</v>
      </c>
      <c r="BD21" s="153">
        <f>SUM(BD11:BD20)</f>
        <v>0</v>
      </c>
      <c r="BE21" s="153">
        <f>SUM(BE11:BE20)</f>
        <v>0</v>
      </c>
    </row>
    <row r="22" spans="1:104" x14ac:dyDescent="0.2">
      <c r="A22" s="175">
        <v>9</v>
      </c>
      <c r="B22" s="187" t="s">
        <v>396</v>
      </c>
      <c r="C22" s="171" t="s">
        <v>365</v>
      </c>
      <c r="D22" s="170" t="s">
        <v>68</v>
      </c>
      <c r="E22" s="170">
        <v>6</v>
      </c>
      <c r="F22" s="181"/>
      <c r="G22" s="174">
        <f t="shared" si="0"/>
        <v>0</v>
      </c>
      <c r="H22" s="140"/>
      <c r="I22" s="140"/>
      <c r="O22" s="141">
        <v>1</v>
      </c>
    </row>
    <row r="23" spans="1:104" x14ac:dyDescent="0.2">
      <c r="A23" s="175">
        <v>10</v>
      </c>
      <c r="B23" s="187" t="s">
        <v>397</v>
      </c>
      <c r="C23" s="171" t="s">
        <v>364</v>
      </c>
      <c r="D23" s="170" t="s">
        <v>68</v>
      </c>
      <c r="E23" s="170">
        <v>2</v>
      </c>
      <c r="F23" s="181"/>
      <c r="G23" s="174">
        <f t="shared" si="0"/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>IF(AZ23=1,G23,0)</f>
        <v>0</v>
      </c>
      <c r="BB23" s="114">
        <f>IF(AZ23=2,G23,0)</f>
        <v>0</v>
      </c>
      <c r="BC23" s="114">
        <f>IF(AZ23=3,G23,0)</f>
        <v>0</v>
      </c>
      <c r="BD23" s="114">
        <f>IF(AZ23=4,G23,0)</f>
        <v>0</v>
      </c>
      <c r="BE23" s="114">
        <f>IF(AZ23=5,G23,0)</f>
        <v>0</v>
      </c>
      <c r="CZ23" s="114">
        <v>0</v>
      </c>
    </row>
    <row r="24" spans="1:104" x14ac:dyDescent="0.2">
      <c r="A24" s="175">
        <v>11</v>
      </c>
      <c r="B24" s="187" t="s">
        <v>398</v>
      </c>
      <c r="C24" s="176" t="s">
        <v>363</v>
      </c>
      <c r="D24" s="170"/>
      <c r="E24" s="170"/>
      <c r="F24" s="181"/>
      <c r="G24" s="174">
        <f t="shared" si="0"/>
        <v>0</v>
      </c>
      <c r="O24" s="141">
        <v>4</v>
      </c>
      <c r="BA24" s="153">
        <f>SUM(BA22:BA23)</f>
        <v>0</v>
      </c>
      <c r="BB24" s="153">
        <f>SUM(BB22:BB23)</f>
        <v>0</v>
      </c>
      <c r="BC24" s="153">
        <f>SUM(BC22:BC23)</f>
        <v>0</v>
      </c>
      <c r="BD24" s="153">
        <f>SUM(BD22:BD23)</f>
        <v>0</v>
      </c>
      <c r="BE24" s="153">
        <f>SUM(BE22:BE23)</f>
        <v>0</v>
      </c>
    </row>
    <row r="25" spans="1:104" x14ac:dyDescent="0.2">
      <c r="A25" s="175">
        <v>12</v>
      </c>
      <c r="B25" s="187" t="s">
        <v>280</v>
      </c>
      <c r="C25" s="176" t="s">
        <v>407</v>
      </c>
      <c r="D25" s="170" t="s">
        <v>77</v>
      </c>
      <c r="E25" s="170">
        <v>1</v>
      </c>
      <c r="F25" s="181"/>
      <c r="G25" s="174">
        <f t="shared" si="0"/>
        <v>0</v>
      </c>
      <c r="H25" s="140"/>
      <c r="I25" s="140"/>
      <c r="O25" s="141">
        <v>1</v>
      </c>
    </row>
    <row r="26" spans="1:104" x14ac:dyDescent="0.2">
      <c r="A26" s="175"/>
      <c r="B26" s="187"/>
      <c r="C26" s="190" t="s">
        <v>406</v>
      </c>
      <c r="D26" s="170"/>
      <c r="E26" s="170"/>
      <c r="F26" s="181"/>
      <c r="G26" s="174"/>
      <c r="H26" s="140"/>
      <c r="I26" s="140"/>
      <c r="O26" s="141"/>
    </row>
    <row r="27" spans="1:104" x14ac:dyDescent="0.2">
      <c r="A27" s="175">
        <v>13</v>
      </c>
      <c r="B27" s="187" t="s">
        <v>399</v>
      </c>
      <c r="C27" s="173" t="s">
        <v>377</v>
      </c>
      <c r="D27" s="170" t="s">
        <v>68</v>
      </c>
      <c r="E27" s="170">
        <v>2</v>
      </c>
      <c r="F27" s="181"/>
      <c r="G27" s="174">
        <f t="shared" si="0"/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75"/>
      <c r="B28" s="187"/>
      <c r="C28" s="173" t="s">
        <v>378</v>
      </c>
      <c r="D28" s="170"/>
      <c r="E28" s="170"/>
      <c r="F28" s="181"/>
      <c r="G28" s="174">
        <f t="shared" si="0"/>
        <v>0</v>
      </c>
      <c r="O28" s="141">
        <v>2</v>
      </c>
      <c r="AA28" s="114">
        <v>12</v>
      </c>
      <c r="AB28" s="114">
        <v>0</v>
      </c>
      <c r="AC28" s="114">
        <v>12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 x14ac:dyDescent="0.2">
      <c r="A29" s="175"/>
      <c r="B29" s="187"/>
      <c r="C29" s="173" t="s">
        <v>379</v>
      </c>
      <c r="D29" s="170"/>
      <c r="E29" s="170"/>
      <c r="F29" s="181"/>
      <c r="G29" s="174">
        <f t="shared" si="0"/>
        <v>0</v>
      </c>
      <c r="O29" s="141">
        <v>2</v>
      </c>
      <c r="AA29" s="114">
        <v>12</v>
      </c>
      <c r="AB29" s="114">
        <v>0</v>
      </c>
      <c r="AC29" s="114">
        <v>13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 x14ac:dyDescent="0.2">
      <c r="A30" s="175">
        <v>14</v>
      </c>
      <c r="B30" s="187" t="s">
        <v>400</v>
      </c>
      <c r="C30" s="173" t="s">
        <v>380</v>
      </c>
      <c r="D30" s="170" t="s">
        <v>68</v>
      </c>
      <c r="E30" s="170">
        <v>1</v>
      </c>
      <c r="F30" s="181"/>
      <c r="G30" s="174">
        <f t="shared" si="0"/>
        <v>0</v>
      </c>
      <c r="O30" s="141">
        <v>4</v>
      </c>
      <c r="BA30" s="153">
        <f>SUM(BA25:BA29)</f>
        <v>0</v>
      </c>
      <c r="BB30" s="153">
        <f>SUM(BB25:BB29)</f>
        <v>0</v>
      </c>
      <c r="BC30" s="153">
        <f>SUM(BC25:BC29)</f>
        <v>0</v>
      </c>
      <c r="BD30" s="153">
        <f>SUM(BD25:BD29)</f>
        <v>0</v>
      </c>
      <c r="BE30" s="153">
        <f>SUM(BE25:BE29)</f>
        <v>0</v>
      </c>
    </row>
    <row r="31" spans="1:104" x14ac:dyDescent="0.2">
      <c r="A31" s="175">
        <v>15</v>
      </c>
      <c r="B31" s="187" t="s">
        <v>401</v>
      </c>
      <c r="C31" s="171" t="s">
        <v>362</v>
      </c>
      <c r="D31" s="170" t="s">
        <v>68</v>
      </c>
      <c r="E31" s="170">
        <v>1</v>
      </c>
      <c r="F31" s="181"/>
      <c r="G31" s="174">
        <f t="shared" si="0"/>
        <v>0</v>
      </c>
      <c r="H31" s="140"/>
      <c r="I31" s="140"/>
      <c r="O31" s="141">
        <v>1</v>
      </c>
    </row>
    <row r="32" spans="1:104" x14ac:dyDescent="0.2">
      <c r="A32" s="175">
        <v>16</v>
      </c>
      <c r="B32" s="187" t="s">
        <v>402</v>
      </c>
      <c r="C32" s="171" t="s">
        <v>361</v>
      </c>
      <c r="D32" s="170" t="s">
        <v>68</v>
      </c>
      <c r="E32" s="170">
        <v>18</v>
      </c>
      <c r="F32" s="181"/>
      <c r="G32" s="174">
        <f t="shared" si="0"/>
        <v>0</v>
      </c>
      <c r="O32" s="141">
        <v>2</v>
      </c>
      <c r="AA32" s="114">
        <v>12</v>
      </c>
      <c r="AB32" s="114">
        <v>0</v>
      </c>
      <c r="AC32" s="114">
        <v>14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1.47E-3</v>
      </c>
    </row>
    <row r="33" spans="1:104" x14ac:dyDescent="0.2">
      <c r="A33" s="175">
        <v>17</v>
      </c>
      <c r="B33" s="187" t="s">
        <v>403</v>
      </c>
      <c r="C33" s="171" t="s">
        <v>360</v>
      </c>
      <c r="D33" s="170" t="s">
        <v>68</v>
      </c>
      <c r="E33" s="170">
        <v>2</v>
      </c>
      <c r="F33" s="181"/>
      <c r="G33" s="174">
        <f t="shared" si="0"/>
        <v>0</v>
      </c>
      <c r="O33" s="141">
        <v>2</v>
      </c>
      <c r="AA33" s="114">
        <v>12</v>
      </c>
      <c r="AB33" s="114">
        <v>0</v>
      </c>
      <c r="AC33" s="114">
        <v>15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75">
        <v>18</v>
      </c>
      <c r="B34" s="187" t="s">
        <v>404</v>
      </c>
      <c r="C34" s="171" t="s">
        <v>359</v>
      </c>
      <c r="D34" s="170" t="s">
        <v>68</v>
      </c>
      <c r="E34" s="170">
        <v>12</v>
      </c>
      <c r="F34" s="181"/>
      <c r="G34" s="174">
        <f t="shared" si="0"/>
        <v>0</v>
      </c>
      <c r="O34" s="141">
        <v>4</v>
      </c>
      <c r="BA34" s="153">
        <f>SUM(BA31:BA33)</f>
        <v>0</v>
      </c>
      <c r="BB34" s="153">
        <f>SUM(BB31:BB33)</f>
        <v>0</v>
      </c>
      <c r="BC34" s="153">
        <f>SUM(BC31:BC33)</f>
        <v>0</v>
      </c>
      <c r="BD34" s="153">
        <f>SUM(BD31:BD33)</f>
        <v>0</v>
      </c>
      <c r="BE34" s="153">
        <f>SUM(BE31:BE33)</f>
        <v>0</v>
      </c>
    </row>
    <row r="35" spans="1:104" x14ac:dyDescent="0.2">
      <c r="A35" s="175">
        <v>19</v>
      </c>
      <c r="B35" s="187" t="s">
        <v>405</v>
      </c>
      <c r="C35" s="171" t="s">
        <v>356</v>
      </c>
      <c r="D35" s="170" t="s">
        <v>68</v>
      </c>
      <c r="E35" s="170">
        <v>4</v>
      </c>
      <c r="F35" s="180"/>
      <c r="G35" s="174">
        <f t="shared" si="0"/>
        <v>0</v>
      </c>
      <c r="H35" s="140"/>
      <c r="I35" s="140"/>
      <c r="O35" s="141">
        <v>1</v>
      </c>
    </row>
    <row r="36" spans="1:104" x14ac:dyDescent="0.2">
      <c r="A36" s="185">
        <v>20</v>
      </c>
      <c r="B36" s="186">
        <v>734109</v>
      </c>
      <c r="C36" s="171" t="s">
        <v>381</v>
      </c>
      <c r="D36" s="170" t="s">
        <v>68</v>
      </c>
      <c r="E36" s="170">
        <v>2</v>
      </c>
      <c r="F36" s="191"/>
      <c r="G36" s="174">
        <f t="shared" si="0"/>
        <v>0</v>
      </c>
    </row>
    <row r="37" spans="1:104" x14ac:dyDescent="0.2">
      <c r="A37" s="185">
        <v>21</v>
      </c>
      <c r="B37" s="186">
        <v>734110</v>
      </c>
      <c r="C37" s="171" t="s">
        <v>358</v>
      </c>
      <c r="D37" s="170" t="s">
        <v>68</v>
      </c>
      <c r="E37" s="170">
        <v>1</v>
      </c>
      <c r="F37" s="191"/>
      <c r="G37" s="174">
        <f t="shared" si="0"/>
        <v>0</v>
      </c>
    </row>
    <row r="38" spans="1:104" x14ac:dyDescent="0.2">
      <c r="A38" s="185">
        <v>22</v>
      </c>
      <c r="B38" s="186">
        <v>734111</v>
      </c>
      <c r="C38" s="171" t="s">
        <v>356</v>
      </c>
      <c r="D38" s="170" t="s">
        <v>68</v>
      </c>
      <c r="E38" s="170">
        <v>2</v>
      </c>
      <c r="F38" s="191"/>
      <c r="G38" s="174">
        <f t="shared" si="0"/>
        <v>0</v>
      </c>
    </row>
    <row r="39" spans="1:104" x14ac:dyDescent="0.2">
      <c r="A39" s="185">
        <v>23</v>
      </c>
      <c r="B39" s="186">
        <v>734112</v>
      </c>
      <c r="C39" s="173" t="s">
        <v>357</v>
      </c>
      <c r="D39" s="170" t="s">
        <v>68</v>
      </c>
      <c r="E39" s="170">
        <v>2</v>
      </c>
      <c r="F39" s="191"/>
      <c r="G39" s="174">
        <f t="shared" si="0"/>
        <v>0</v>
      </c>
    </row>
    <row r="40" spans="1:104" x14ac:dyDescent="0.2">
      <c r="A40" s="185">
        <v>24</v>
      </c>
      <c r="B40" s="186">
        <v>734113</v>
      </c>
      <c r="C40" s="171" t="s">
        <v>355</v>
      </c>
      <c r="D40" s="170" t="s">
        <v>68</v>
      </c>
      <c r="E40" s="170">
        <v>1</v>
      </c>
      <c r="F40" s="191"/>
      <c r="G40" s="174">
        <f t="shared" si="0"/>
        <v>0</v>
      </c>
    </row>
    <row r="41" spans="1:104" x14ac:dyDescent="0.2">
      <c r="A41" s="185">
        <v>25</v>
      </c>
      <c r="B41" s="186">
        <v>734114</v>
      </c>
      <c r="C41" s="171" t="s">
        <v>354</v>
      </c>
      <c r="D41" s="170" t="s">
        <v>68</v>
      </c>
      <c r="E41" s="170">
        <v>1</v>
      </c>
      <c r="F41" s="191"/>
      <c r="G41" s="174">
        <f t="shared" si="0"/>
        <v>0</v>
      </c>
    </row>
    <row r="42" spans="1:104" x14ac:dyDescent="0.2">
      <c r="A42" s="185">
        <v>26</v>
      </c>
      <c r="B42" s="186">
        <v>734115</v>
      </c>
      <c r="C42" s="171" t="s">
        <v>353</v>
      </c>
      <c r="D42" s="170" t="s">
        <v>68</v>
      </c>
      <c r="E42" s="170">
        <v>10</v>
      </c>
      <c r="F42" s="191"/>
      <c r="G42" s="174">
        <f t="shared" si="0"/>
        <v>0</v>
      </c>
    </row>
    <row r="43" spans="1:104" x14ac:dyDescent="0.2">
      <c r="A43" s="185">
        <v>27</v>
      </c>
      <c r="B43" s="186">
        <v>734116</v>
      </c>
      <c r="C43" s="171" t="s">
        <v>352</v>
      </c>
      <c r="D43" s="170" t="s">
        <v>68</v>
      </c>
      <c r="E43" s="170">
        <v>1</v>
      </c>
      <c r="F43" s="191"/>
      <c r="G43" s="174">
        <f t="shared" si="0"/>
        <v>0</v>
      </c>
    </row>
    <row r="44" spans="1:104" x14ac:dyDescent="0.2">
      <c r="A44" s="185">
        <v>28</v>
      </c>
      <c r="B44" s="186">
        <v>734117</v>
      </c>
      <c r="C44" s="171" t="s">
        <v>351</v>
      </c>
      <c r="D44" s="170"/>
      <c r="E44" s="170"/>
      <c r="F44" s="191"/>
      <c r="G44" s="174">
        <f t="shared" si="0"/>
        <v>0</v>
      </c>
    </row>
    <row r="45" spans="1:104" x14ac:dyDescent="0.2">
      <c r="A45" s="185">
        <v>29</v>
      </c>
      <c r="B45" s="186">
        <v>783101</v>
      </c>
      <c r="C45" s="171" t="s">
        <v>382</v>
      </c>
      <c r="D45" s="170" t="s">
        <v>111</v>
      </c>
      <c r="E45" s="170">
        <v>36</v>
      </c>
      <c r="F45" s="191"/>
      <c r="G45" s="174">
        <f t="shared" si="0"/>
        <v>0</v>
      </c>
    </row>
    <row r="46" spans="1:104" x14ac:dyDescent="0.2">
      <c r="A46" s="185">
        <v>30</v>
      </c>
      <c r="B46" s="186">
        <v>783102</v>
      </c>
      <c r="C46" s="171" t="s">
        <v>383</v>
      </c>
      <c r="D46" s="170" t="s">
        <v>111</v>
      </c>
      <c r="E46" s="170">
        <v>4</v>
      </c>
      <c r="F46" s="191"/>
      <c r="G46" s="174">
        <f t="shared" si="0"/>
        <v>0</v>
      </c>
    </row>
    <row r="47" spans="1:104" x14ac:dyDescent="0.2">
      <c r="A47" s="185">
        <v>31</v>
      </c>
      <c r="B47" s="186">
        <v>713441</v>
      </c>
      <c r="C47" s="171" t="s">
        <v>384</v>
      </c>
      <c r="D47" s="170" t="s">
        <v>111</v>
      </c>
      <c r="E47" s="170">
        <v>39</v>
      </c>
      <c r="F47" s="191"/>
      <c r="G47" s="174">
        <f t="shared" si="0"/>
        <v>0</v>
      </c>
    </row>
    <row r="48" spans="1:104" x14ac:dyDescent="0.2">
      <c r="A48" s="185">
        <v>32</v>
      </c>
      <c r="B48" s="186">
        <v>733105</v>
      </c>
      <c r="C48" s="171" t="s">
        <v>350</v>
      </c>
      <c r="D48" s="172" t="s">
        <v>77</v>
      </c>
      <c r="E48" s="170">
        <v>1</v>
      </c>
      <c r="F48" s="191"/>
      <c r="G48" s="174">
        <f t="shared" si="0"/>
        <v>0</v>
      </c>
    </row>
    <row r="49" spans="1:7" x14ac:dyDescent="0.2">
      <c r="A49" s="185">
        <v>33</v>
      </c>
      <c r="B49" s="186">
        <v>733106</v>
      </c>
      <c r="C49" s="171" t="s">
        <v>349</v>
      </c>
      <c r="D49" s="170" t="s">
        <v>77</v>
      </c>
      <c r="E49" s="170">
        <v>1</v>
      </c>
      <c r="F49" s="192"/>
      <c r="G49" s="174">
        <f t="shared" si="0"/>
        <v>0</v>
      </c>
    </row>
    <row r="50" spans="1:7" x14ac:dyDescent="0.2">
      <c r="A50" s="185">
        <v>34</v>
      </c>
      <c r="B50" s="186">
        <v>727101</v>
      </c>
      <c r="C50" s="171" t="s">
        <v>348</v>
      </c>
      <c r="D50" s="170" t="s">
        <v>77</v>
      </c>
      <c r="E50" s="170">
        <v>1</v>
      </c>
      <c r="F50" s="192"/>
      <c r="G50" s="174">
        <f t="shared" si="0"/>
        <v>0</v>
      </c>
    </row>
    <row r="51" spans="1:7" x14ac:dyDescent="0.2">
      <c r="A51" s="168"/>
      <c r="B51" s="149" t="s">
        <v>69</v>
      </c>
      <c r="C51" s="169" t="s">
        <v>370</v>
      </c>
      <c r="D51" s="167"/>
      <c r="E51" s="168"/>
      <c r="F51" s="167"/>
      <c r="G51" s="189">
        <f>SUM(G9:G50)</f>
        <v>0</v>
      </c>
    </row>
    <row r="52" spans="1:7" x14ac:dyDescent="0.2">
      <c r="E52" s="114"/>
    </row>
    <row r="53" spans="1:7" x14ac:dyDescent="0.2">
      <c r="E53" s="114"/>
    </row>
    <row r="54" spans="1:7" x14ac:dyDescent="0.2">
      <c r="A54" s="154"/>
      <c r="B54" s="154"/>
      <c r="C54" s="154"/>
      <c r="D54" s="154"/>
      <c r="E54" s="154"/>
      <c r="F54" s="154"/>
      <c r="G54" s="154"/>
    </row>
    <row r="55" spans="1:7" x14ac:dyDescent="0.2">
      <c r="A55" s="154"/>
      <c r="B55" s="154"/>
      <c r="C55" s="154"/>
      <c r="D55" s="154"/>
      <c r="E55" s="154"/>
      <c r="F55" s="154"/>
      <c r="G55" s="15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A89" s="155"/>
      <c r="B89" s="155"/>
    </row>
    <row r="90" spans="1:7" x14ac:dyDescent="0.2">
      <c r="A90" s="154"/>
      <c r="B90" s="154"/>
      <c r="C90" s="157"/>
      <c r="D90" s="157"/>
      <c r="E90" s="158"/>
      <c r="F90" s="157"/>
      <c r="G90" s="159"/>
    </row>
    <row r="91" spans="1:7" x14ac:dyDescent="0.2">
      <c r="A91" s="160"/>
      <c r="B91" s="160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6"/>
  <sheetViews>
    <sheetView showGridLines="0" showZeros="0" view="pageBreakPreview" zoomScaleNormal="100" zoomScaleSheetLayoutView="100" workbookViewId="0">
      <selection activeCell="F8" sqref="F8:F63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48" t="s">
        <v>57</v>
      </c>
      <c r="B1" s="248"/>
      <c r="C1" s="248"/>
      <c r="D1" s="248"/>
      <c r="E1" s="248"/>
      <c r="F1" s="248"/>
      <c r="G1" s="248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9" t="s">
        <v>5</v>
      </c>
      <c r="B3" s="25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51" t="s">
        <v>1</v>
      </c>
      <c r="B4" s="252"/>
      <c r="C4" s="124" t="s">
        <v>343</v>
      </c>
      <c r="D4" s="125"/>
      <c r="E4" s="253"/>
      <c r="F4" s="253"/>
      <c r="G4" s="254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490</v>
      </c>
      <c r="C7" s="136" t="s">
        <v>489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9">
        <v>1</v>
      </c>
      <c r="B8" s="200" t="s">
        <v>488</v>
      </c>
      <c r="C8" s="202" t="s">
        <v>491</v>
      </c>
      <c r="D8" s="208" t="s">
        <v>68</v>
      </c>
      <c r="E8" s="209">
        <v>6</v>
      </c>
      <c r="F8" s="210"/>
      <c r="G8" s="205">
        <f t="shared" ref="G8:G26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9">
        <v>2</v>
      </c>
      <c r="B9" s="201" t="s">
        <v>487</v>
      </c>
      <c r="C9" s="202" t="s">
        <v>49</v>
      </c>
      <c r="D9" s="208" t="s">
        <v>68</v>
      </c>
      <c r="E9" s="209">
        <v>6</v>
      </c>
      <c r="F9" s="211"/>
      <c r="G9" s="206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9">
        <v>3</v>
      </c>
      <c r="B10" s="201" t="s">
        <v>486</v>
      </c>
      <c r="C10" s="202" t="s">
        <v>485</v>
      </c>
      <c r="D10" s="208" t="s">
        <v>68</v>
      </c>
      <c r="E10" s="209">
        <v>6</v>
      </c>
      <c r="F10" s="210"/>
      <c r="G10" s="206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79" t="s">
        <v>484</v>
      </c>
      <c r="B11" s="201" t="s">
        <v>483</v>
      </c>
      <c r="C11" s="202" t="s">
        <v>492</v>
      </c>
      <c r="D11" s="208" t="s">
        <v>68</v>
      </c>
      <c r="E11" s="209">
        <v>2</v>
      </c>
      <c r="F11" s="210"/>
      <c r="G11" s="206">
        <f t="shared" si="0"/>
        <v>0</v>
      </c>
      <c r="H11" s="140"/>
      <c r="I11" s="140"/>
      <c r="O11" s="141">
        <v>1</v>
      </c>
    </row>
    <row r="12" spans="1:104" x14ac:dyDescent="0.2">
      <c r="A12" s="179" t="s">
        <v>482</v>
      </c>
      <c r="B12" s="201" t="s">
        <v>481</v>
      </c>
      <c r="C12" s="202" t="s">
        <v>49</v>
      </c>
      <c r="D12" s="208" t="s">
        <v>68</v>
      </c>
      <c r="E12" s="209">
        <v>2</v>
      </c>
      <c r="F12" s="211"/>
      <c r="G12" s="206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79" t="s">
        <v>480</v>
      </c>
      <c r="B13" s="201" t="s">
        <v>479</v>
      </c>
      <c r="C13" s="202" t="s">
        <v>468</v>
      </c>
      <c r="D13" s="208" t="s">
        <v>68</v>
      </c>
      <c r="E13" s="209">
        <v>2</v>
      </c>
      <c r="F13" s="210"/>
      <c r="G13" s="206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79" t="s">
        <v>478</v>
      </c>
      <c r="B14" s="201" t="s">
        <v>477</v>
      </c>
      <c r="C14" s="202" t="s">
        <v>493</v>
      </c>
      <c r="D14" s="208" t="s">
        <v>68</v>
      </c>
      <c r="E14" s="209">
        <v>1</v>
      </c>
      <c r="F14" s="210"/>
      <c r="G14" s="206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9" t="s">
        <v>476</v>
      </c>
      <c r="B15" s="201" t="s">
        <v>475</v>
      </c>
      <c r="C15" s="202" t="s">
        <v>49</v>
      </c>
      <c r="D15" s="208" t="s">
        <v>68</v>
      </c>
      <c r="E15" s="209">
        <v>1</v>
      </c>
      <c r="F15" s="211"/>
      <c r="G15" s="206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9" t="s">
        <v>474</v>
      </c>
      <c r="B16" s="201" t="s">
        <v>473</v>
      </c>
      <c r="C16" s="202" t="s">
        <v>494</v>
      </c>
      <c r="D16" s="208" t="s">
        <v>68</v>
      </c>
      <c r="E16" s="209">
        <v>1</v>
      </c>
      <c r="F16" s="210"/>
      <c r="G16" s="206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79" t="s">
        <v>472</v>
      </c>
      <c r="B17" s="201" t="s">
        <v>471</v>
      </c>
      <c r="C17" s="202" t="s">
        <v>49</v>
      </c>
      <c r="D17" s="208" t="s">
        <v>68</v>
      </c>
      <c r="E17" s="209">
        <v>1</v>
      </c>
      <c r="F17" s="211"/>
      <c r="G17" s="206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9" t="s">
        <v>470</v>
      </c>
      <c r="B18" s="201" t="s">
        <v>469</v>
      </c>
      <c r="C18" s="202" t="s">
        <v>468</v>
      </c>
      <c r="D18" s="208" t="s">
        <v>68</v>
      </c>
      <c r="E18" s="209">
        <v>1</v>
      </c>
      <c r="F18" s="210"/>
      <c r="G18" s="206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9" t="s">
        <v>467</v>
      </c>
      <c r="B19" s="201" t="s">
        <v>466</v>
      </c>
      <c r="C19" s="202" t="s">
        <v>495</v>
      </c>
      <c r="D19" s="208" t="s">
        <v>68</v>
      </c>
      <c r="E19" s="209">
        <v>1</v>
      </c>
      <c r="F19" s="210"/>
      <c r="G19" s="206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79">
        <v>13</v>
      </c>
      <c r="B20" s="201" t="s">
        <v>465</v>
      </c>
      <c r="C20" s="202" t="s">
        <v>49</v>
      </c>
      <c r="D20" s="208" t="s">
        <v>68</v>
      </c>
      <c r="E20" s="209">
        <v>1</v>
      </c>
      <c r="F20" s="210"/>
      <c r="G20" s="206">
        <f t="shared" si="0"/>
        <v>0</v>
      </c>
      <c r="H20" s="140"/>
      <c r="I20" s="140"/>
      <c r="O20" s="141">
        <v>1</v>
      </c>
    </row>
    <row r="21" spans="1:104" ht="25.5" x14ac:dyDescent="0.2">
      <c r="A21" s="179">
        <v>14</v>
      </c>
      <c r="B21" s="201" t="s">
        <v>464</v>
      </c>
      <c r="C21" s="202" t="s">
        <v>499</v>
      </c>
      <c r="D21" s="208" t="s">
        <v>68</v>
      </c>
      <c r="E21" s="209">
        <v>1</v>
      </c>
      <c r="F21" s="210"/>
      <c r="G21" s="207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79">
        <v>15</v>
      </c>
      <c r="B22" s="201" t="s">
        <v>463</v>
      </c>
      <c r="C22" s="202" t="s">
        <v>49</v>
      </c>
      <c r="D22" s="208" t="s">
        <v>68</v>
      </c>
      <c r="E22" s="209">
        <v>1</v>
      </c>
      <c r="F22" s="211"/>
      <c r="G22" s="206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5.5" x14ac:dyDescent="0.2">
      <c r="A23" s="179">
        <v>16</v>
      </c>
      <c r="B23" s="201" t="s">
        <v>462</v>
      </c>
      <c r="C23" s="202" t="s">
        <v>500</v>
      </c>
      <c r="D23" s="208" t="s">
        <v>68</v>
      </c>
      <c r="E23" s="209">
        <v>1</v>
      </c>
      <c r="F23" s="211"/>
      <c r="G23" s="207">
        <f t="shared" si="0"/>
        <v>0</v>
      </c>
      <c r="H23" s="140"/>
      <c r="I23" s="140"/>
      <c r="O23" s="141">
        <v>1</v>
      </c>
    </row>
    <row r="24" spans="1:104" x14ac:dyDescent="0.2">
      <c r="A24" s="179">
        <v>17</v>
      </c>
      <c r="B24" s="201" t="s">
        <v>461</v>
      </c>
      <c r="C24" s="202" t="s">
        <v>49</v>
      </c>
      <c r="D24" s="208" t="s">
        <v>68</v>
      </c>
      <c r="E24" s="209">
        <v>1</v>
      </c>
      <c r="F24" s="211"/>
      <c r="G24" s="206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ht="25.5" x14ac:dyDescent="0.2">
      <c r="A25" s="179">
        <v>18</v>
      </c>
      <c r="B25" s="201" t="s">
        <v>460</v>
      </c>
      <c r="C25" s="202" t="s">
        <v>496</v>
      </c>
      <c r="D25" s="208" t="s">
        <v>68</v>
      </c>
      <c r="E25" s="209">
        <v>1</v>
      </c>
      <c r="F25" s="210"/>
      <c r="G25" s="206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79">
        <v>19</v>
      </c>
      <c r="B26" s="201" t="s">
        <v>458</v>
      </c>
      <c r="C26" s="202" t="s">
        <v>49</v>
      </c>
      <c r="D26" s="208" t="s">
        <v>68</v>
      </c>
      <c r="E26" s="209">
        <v>1</v>
      </c>
      <c r="F26" s="211"/>
      <c r="G26" s="206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75"/>
      <c r="B27" s="201" t="s">
        <v>455</v>
      </c>
      <c r="C27" s="202" t="s">
        <v>459</v>
      </c>
      <c r="D27" s="208" t="s">
        <v>68</v>
      </c>
      <c r="E27" s="209">
        <v>4</v>
      </c>
      <c r="F27" s="211"/>
      <c r="G27" s="206">
        <f t="shared" ref="G27:G28" si="6">E27*F27</f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75"/>
      <c r="B28" s="201" t="s">
        <v>453</v>
      </c>
      <c r="C28" s="202" t="s">
        <v>457</v>
      </c>
      <c r="D28" s="208" t="s">
        <v>68</v>
      </c>
      <c r="E28" s="209">
        <v>1</v>
      </c>
      <c r="F28" s="211"/>
      <c r="G28" s="206">
        <f t="shared" si="6"/>
        <v>0</v>
      </c>
      <c r="H28" s="140"/>
      <c r="I28" s="140"/>
      <c r="O28" s="141">
        <v>1</v>
      </c>
    </row>
    <row r="29" spans="1:104" x14ac:dyDescent="0.2">
      <c r="A29" s="175">
        <v>20</v>
      </c>
      <c r="B29" s="201"/>
      <c r="C29" s="202" t="s">
        <v>4</v>
      </c>
      <c r="D29" s="208" t="s">
        <v>4</v>
      </c>
      <c r="E29" s="209" t="s">
        <v>4</v>
      </c>
      <c r="F29" s="211"/>
      <c r="G29" s="206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75">
        <v>21</v>
      </c>
      <c r="B30" s="201"/>
      <c r="C30" s="203" t="s">
        <v>456</v>
      </c>
      <c r="D30" s="208" t="s">
        <v>4</v>
      </c>
      <c r="E30" s="209" t="s">
        <v>4</v>
      </c>
      <c r="F30" s="211"/>
      <c r="G30" s="206"/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75">
        <v>22</v>
      </c>
      <c r="B31" s="201" t="s">
        <v>452</v>
      </c>
      <c r="C31" s="202" t="s">
        <v>454</v>
      </c>
      <c r="D31" s="208" t="s">
        <v>111</v>
      </c>
      <c r="E31" s="209">
        <v>205</v>
      </c>
      <c r="F31" s="211"/>
      <c r="G31" s="206">
        <f t="shared" ref="G31:G47" si="7">E31*F31</f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79">
        <v>23</v>
      </c>
      <c r="B32" s="200" t="s">
        <v>450</v>
      </c>
      <c r="C32" s="202" t="s">
        <v>49</v>
      </c>
      <c r="D32" s="208" t="s">
        <v>111</v>
      </c>
      <c r="E32" s="209">
        <v>205</v>
      </c>
      <c r="F32" s="211"/>
      <c r="G32" s="206">
        <f t="shared" si="7"/>
        <v>0</v>
      </c>
      <c r="H32" s="140"/>
      <c r="I32" s="140"/>
      <c r="O32" s="141">
        <v>1</v>
      </c>
    </row>
    <row r="33" spans="1:7" x14ac:dyDescent="0.2">
      <c r="A33" s="185">
        <v>24</v>
      </c>
      <c r="B33" s="196" t="s">
        <v>449</v>
      </c>
      <c r="C33" s="202" t="s">
        <v>451</v>
      </c>
      <c r="D33" s="208" t="s">
        <v>111</v>
      </c>
      <c r="E33" s="209">
        <v>85</v>
      </c>
      <c r="F33" s="211"/>
      <c r="G33" s="206">
        <f t="shared" si="7"/>
        <v>0</v>
      </c>
    </row>
    <row r="34" spans="1:7" x14ac:dyDescent="0.2">
      <c r="A34" s="185">
        <v>25</v>
      </c>
      <c r="B34" s="196" t="s">
        <v>447</v>
      </c>
      <c r="C34" s="202" t="s">
        <v>49</v>
      </c>
      <c r="D34" s="208" t="s">
        <v>111</v>
      </c>
      <c r="E34" s="209">
        <v>85</v>
      </c>
      <c r="F34" s="211"/>
      <c r="G34" s="206">
        <f t="shared" si="7"/>
        <v>0</v>
      </c>
    </row>
    <row r="35" spans="1:7" x14ac:dyDescent="0.2">
      <c r="A35" s="185">
        <v>26</v>
      </c>
      <c r="B35" s="196" t="s">
        <v>446</v>
      </c>
      <c r="C35" s="202" t="s">
        <v>448</v>
      </c>
      <c r="D35" s="208" t="s">
        <v>111</v>
      </c>
      <c r="E35" s="209">
        <v>25</v>
      </c>
      <c r="F35" s="211"/>
      <c r="G35" s="206">
        <f t="shared" si="7"/>
        <v>0</v>
      </c>
    </row>
    <row r="36" spans="1:7" x14ac:dyDescent="0.2">
      <c r="A36" s="185">
        <v>27</v>
      </c>
      <c r="B36" s="196" t="s">
        <v>444</v>
      </c>
      <c r="C36" s="202" t="s">
        <v>49</v>
      </c>
      <c r="D36" s="208" t="s">
        <v>111</v>
      </c>
      <c r="E36" s="209">
        <v>25</v>
      </c>
      <c r="F36" s="211"/>
      <c r="G36" s="206">
        <f t="shared" si="7"/>
        <v>0</v>
      </c>
    </row>
    <row r="37" spans="1:7" x14ac:dyDescent="0.2">
      <c r="A37" s="185">
        <v>28</v>
      </c>
      <c r="B37" s="196" t="s">
        <v>443</v>
      </c>
      <c r="C37" s="202" t="s">
        <v>445</v>
      </c>
      <c r="D37" s="208" t="s">
        <v>111</v>
      </c>
      <c r="E37" s="209">
        <v>75</v>
      </c>
      <c r="F37" s="211"/>
      <c r="G37" s="206">
        <f t="shared" si="7"/>
        <v>0</v>
      </c>
    </row>
    <row r="38" spans="1:7" x14ac:dyDescent="0.2">
      <c r="A38" s="185">
        <v>29</v>
      </c>
      <c r="B38" s="196" t="s">
        <v>441</v>
      </c>
      <c r="C38" s="202" t="s">
        <v>49</v>
      </c>
      <c r="D38" s="208" t="s">
        <v>111</v>
      </c>
      <c r="E38" s="209">
        <v>75</v>
      </c>
      <c r="F38" s="211"/>
      <c r="G38" s="206">
        <f t="shared" si="7"/>
        <v>0</v>
      </c>
    </row>
    <row r="39" spans="1:7" x14ac:dyDescent="0.2">
      <c r="A39" s="185">
        <v>30</v>
      </c>
      <c r="B39" s="196" t="s">
        <v>440</v>
      </c>
      <c r="C39" s="202" t="s">
        <v>442</v>
      </c>
      <c r="D39" s="208" t="s">
        <v>111</v>
      </c>
      <c r="E39" s="209">
        <v>25</v>
      </c>
      <c r="F39" s="211"/>
      <c r="G39" s="206">
        <f t="shared" si="7"/>
        <v>0</v>
      </c>
    </row>
    <row r="40" spans="1:7" x14ac:dyDescent="0.2">
      <c r="A40" s="185">
        <v>31</v>
      </c>
      <c r="B40" s="196" t="s">
        <v>438</v>
      </c>
      <c r="C40" s="202" t="s">
        <v>49</v>
      </c>
      <c r="D40" s="208" t="s">
        <v>111</v>
      </c>
      <c r="E40" s="209">
        <v>25</v>
      </c>
      <c r="F40" s="211"/>
      <c r="G40" s="206">
        <f t="shared" si="7"/>
        <v>0</v>
      </c>
    </row>
    <row r="41" spans="1:7" x14ac:dyDescent="0.2">
      <c r="A41" s="185">
        <v>32</v>
      </c>
      <c r="B41" s="196" t="s">
        <v>437</v>
      </c>
      <c r="C41" s="202" t="s">
        <v>439</v>
      </c>
      <c r="D41" s="208" t="s">
        <v>111</v>
      </c>
      <c r="E41" s="209">
        <v>10</v>
      </c>
      <c r="F41" s="211"/>
      <c r="G41" s="206">
        <f t="shared" si="7"/>
        <v>0</v>
      </c>
    </row>
    <row r="42" spans="1:7" x14ac:dyDescent="0.2">
      <c r="A42" s="185">
        <v>33</v>
      </c>
      <c r="B42" s="196" t="s">
        <v>435</v>
      </c>
      <c r="C42" s="202" t="s">
        <v>49</v>
      </c>
      <c r="D42" s="208" t="s">
        <v>111</v>
      </c>
      <c r="E42" s="209">
        <v>10</v>
      </c>
      <c r="F42" s="211"/>
      <c r="G42" s="206">
        <f t="shared" si="7"/>
        <v>0</v>
      </c>
    </row>
    <row r="43" spans="1:7" x14ac:dyDescent="0.2">
      <c r="A43" s="185">
        <v>34</v>
      </c>
      <c r="B43" s="196" t="s">
        <v>434</v>
      </c>
      <c r="C43" s="202" t="s">
        <v>436</v>
      </c>
      <c r="D43" s="208" t="s">
        <v>68</v>
      </c>
      <c r="E43" s="209">
        <v>65</v>
      </c>
      <c r="F43" s="211"/>
      <c r="G43" s="206">
        <f t="shared" si="7"/>
        <v>0</v>
      </c>
    </row>
    <row r="44" spans="1:7" x14ac:dyDescent="0.2">
      <c r="A44" s="185">
        <v>35</v>
      </c>
      <c r="B44" s="196" t="s">
        <v>431</v>
      </c>
      <c r="C44" s="202" t="s">
        <v>49</v>
      </c>
      <c r="D44" s="208" t="s">
        <v>432</v>
      </c>
      <c r="E44" s="209">
        <v>65</v>
      </c>
      <c r="F44" s="211"/>
      <c r="G44" s="206">
        <f t="shared" si="7"/>
        <v>0</v>
      </c>
    </row>
    <row r="45" spans="1:7" x14ac:dyDescent="0.2">
      <c r="A45" s="185">
        <v>36</v>
      </c>
      <c r="B45" s="196" t="s">
        <v>429</v>
      </c>
      <c r="C45" s="202" t="s">
        <v>433</v>
      </c>
      <c r="D45" s="208" t="s">
        <v>432</v>
      </c>
      <c r="E45" s="209">
        <v>20</v>
      </c>
      <c r="F45" s="211"/>
      <c r="G45" s="206">
        <f t="shared" si="7"/>
        <v>0</v>
      </c>
    </row>
    <row r="46" spans="1:7" x14ac:dyDescent="0.2">
      <c r="A46" s="185">
        <v>37</v>
      </c>
      <c r="B46" s="197" t="s">
        <v>428</v>
      </c>
      <c r="C46" s="202" t="s">
        <v>430</v>
      </c>
      <c r="D46" s="208" t="s">
        <v>68</v>
      </c>
      <c r="E46" s="209">
        <v>5</v>
      </c>
      <c r="F46" s="211"/>
      <c r="G46" s="206">
        <f t="shared" si="7"/>
        <v>0</v>
      </c>
    </row>
    <row r="47" spans="1:7" x14ac:dyDescent="0.2">
      <c r="A47" s="185">
        <v>38</v>
      </c>
      <c r="B47" s="196" t="s">
        <v>426</v>
      </c>
      <c r="C47" s="202" t="s">
        <v>49</v>
      </c>
      <c r="D47" s="208" t="s">
        <v>68</v>
      </c>
      <c r="E47" s="209">
        <v>5</v>
      </c>
      <c r="F47" s="211"/>
      <c r="G47" s="206">
        <f t="shared" si="7"/>
        <v>0</v>
      </c>
    </row>
    <row r="48" spans="1:7" x14ac:dyDescent="0.2">
      <c r="A48" s="185"/>
      <c r="B48" s="196"/>
      <c r="C48" s="202" t="s">
        <v>427</v>
      </c>
      <c r="D48" s="208" t="s">
        <v>68</v>
      </c>
      <c r="E48" s="209">
        <v>20</v>
      </c>
      <c r="F48" s="211"/>
      <c r="G48" s="206">
        <f t="shared" ref="G48:G49" si="8">E48*F48</f>
        <v>0</v>
      </c>
    </row>
    <row r="49" spans="1:7" x14ac:dyDescent="0.2">
      <c r="A49" s="185"/>
      <c r="B49" s="196"/>
      <c r="C49" s="202" t="s">
        <v>425</v>
      </c>
      <c r="D49" s="208" t="s">
        <v>111</v>
      </c>
      <c r="E49" s="209">
        <v>95</v>
      </c>
      <c r="F49" s="211"/>
      <c r="G49" s="206">
        <f t="shared" si="8"/>
        <v>0</v>
      </c>
    </row>
    <row r="50" spans="1:7" x14ac:dyDescent="0.2">
      <c r="A50" s="199">
        <v>39</v>
      </c>
      <c r="B50" s="198" t="s">
        <v>423</v>
      </c>
      <c r="C50" s="204"/>
      <c r="D50" s="212"/>
      <c r="E50" s="212"/>
      <c r="F50" s="211"/>
      <c r="G50" s="207"/>
    </row>
    <row r="51" spans="1:7" x14ac:dyDescent="0.2">
      <c r="A51" s="185">
        <v>40</v>
      </c>
      <c r="B51" s="196" t="s">
        <v>421</v>
      </c>
      <c r="C51" s="203" t="s">
        <v>497</v>
      </c>
      <c r="D51" s="208" t="s">
        <v>424</v>
      </c>
      <c r="E51" s="209" t="s">
        <v>4</v>
      </c>
      <c r="F51" s="212"/>
      <c r="G51" s="206"/>
    </row>
    <row r="52" spans="1:7" ht="38.25" x14ac:dyDescent="0.2">
      <c r="A52" s="185">
        <v>41</v>
      </c>
      <c r="B52" s="196" t="s">
        <v>420</v>
      </c>
      <c r="C52" s="202" t="s">
        <v>422</v>
      </c>
      <c r="D52" s="208" t="s">
        <v>68</v>
      </c>
      <c r="E52" s="209">
        <v>1</v>
      </c>
      <c r="F52" s="211"/>
      <c r="G52" s="207">
        <f>E52*F52</f>
        <v>0</v>
      </c>
    </row>
    <row r="53" spans="1:7" x14ac:dyDescent="0.2">
      <c r="A53" s="185">
        <v>42</v>
      </c>
      <c r="B53" s="196" t="s">
        <v>418</v>
      </c>
      <c r="C53" s="202" t="s">
        <v>49</v>
      </c>
      <c r="D53" s="208" t="s">
        <v>111</v>
      </c>
      <c r="E53" s="209">
        <v>1</v>
      </c>
      <c r="F53" s="211"/>
      <c r="G53" s="206">
        <f>E53*F53</f>
        <v>0</v>
      </c>
    </row>
    <row r="54" spans="1:7" x14ac:dyDescent="0.2">
      <c r="A54" s="185">
        <v>43</v>
      </c>
      <c r="B54" s="196" t="s">
        <v>416</v>
      </c>
      <c r="C54" s="202" t="s">
        <v>419</v>
      </c>
      <c r="D54" s="208" t="s">
        <v>68</v>
      </c>
      <c r="E54" s="209">
        <v>1</v>
      </c>
      <c r="F54" s="211"/>
      <c r="G54" s="206">
        <f>E54*F54</f>
        <v>0</v>
      </c>
    </row>
    <row r="55" spans="1:7" x14ac:dyDescent="0.2">
      <c r="A55" s="185"/>
      <c r="B55" s="196"/>
      <c r="C55" s="202" t="s">
        <v>417</v>
      </c>
      <c r="D55" s="208" t="s">
        <v>68</v>
      </c>
      <c r="E55" s="209">
        <v>1</v>
      </c>
      <c r="F55" s="211"/>
      <c r="G55" s="206">
        <f>E55*F55</f>
        <v>0</v>
      </c>
    </row>
    <row r="56" spans="1:7" x14ac:dyDescent="0.2">
      <c r="A56" s="185"/>
      <c r="B56" s="196"/>
      <c r="C56" s="202" t="s">
        <v>415</v>
      </c>
      <c r="D56" s="208" t="s">
        <v>68</v>
      </c>
      <c r="E56" s="209">
        <v>1</v>
      </c>
      <c r="F56" s="211"/>
      <c r="G56" s="206">
        <f>E56*F56</f>
        <v>0</v>
      </c>
    </row>
    <row r="57" spans="1:7" x14ac:dyDescent="0.2">
      <c r="A57" s="185">
        <v>44</v>
      </c>
      <c r="B57" s="196" t="s">
        <v>414</v>
      </c>
      <c r="C57" s="204"/>
      <c r="D57" s="212"/>
      <c r="E57" s="212"/>
      <c r="F57" s="212"/>
      <c r="G57" s="206">
        <f>F57</f>
        <v>0</v>
      </c>
    </row>
    <row r="58" spans="1:7" x14ac:dyDescent="0.2">
      <c r="A58" s="185">
        <v>45</v>
      </c>
      <c r="B58" s="197" t="s">
        <v>412</v>
      </c>
      <c r="C58" s="203" t="s">
        <v>498</v>
      </c>
      <c r="D58" s="212"/>
      <c r="E58" s="212"/>
      <c r="F58" s="212"/>
      <c r="G58" s="206">
        <f>F58</f>
        <v>0</v>
      </c>
    </row>
    <row r="59" spans="1:7" x14ac:dyDescent="0.2">
      <c r="A59" s="185">
        <v>46</v>
      </c>
      <c r="B59" s="196" t="s">
        <v>409</v>
      </c>
      <c r="C59" s="202" t="s">
        <v>413</v>
      </c>
      <c r="D59" s="208" t="s">
        <v>27</v>
      </c>
      <c r="E59" s="212"/>
      <c r="F59" s="211"/>
      <c r="G59" s="206">
        <f>F59</f>
        <v>0</v>
      </c>
    </row>
    <row r="60" spans="1:7" x14ac:dyDescent="0.2">
      <c r="A60" s="185">
        <v>47</v>
      </c>
      <c r="B60" s="196" t="s">
        <v>409</v>
      </c>
      <c r="C60" s="202" t="s">
        <v>411</v>
      </c>
      <c r="D60" s="208" t="s">
        <v>27</v>
      </c>
      <c r="E60" s="212"/>
      <c r="F60" s="211"/>
      <c r="G60" s="206">
        <f>F60</f>
        <v>0</v>
      </c>
    </row>
    <row r="61" spans="1:7" s="194" customFormat="1" x14ac:dyDescent="0.2">
      <c r="A61" s="215">
        <v>48</v>
      </c>
      <c r="B61" s="214" t="s">
        <v>501</v>
      </c>
      <c r="C61" s="202" t="s">
        <v>410</v>
      </c>
      <c r="D61" s="208" t="s">
        <v>27</v>
      </c>
      <c r="E61" s="212"/>
      <c r="F61" s="211"/>
      <c r="G61" s="206">
        <f t="shared" ref="G61:G62" si="9">F61</f>
        <v>0</v>
      </c>
    </row>
    <row r="62" spans="1:7" x14ac:dyDescent="0.2">
      <c r="A62" s="216">
        <v>49</v>
      </c>
      <c r="B62" s="217" t="s">
        <v>502</v>
      </c>
      <c r="C62" s="218" t="s">
        <v>408</v>
      </c>
      <c r="D62" s="212"/>
      <c r="E62" s="212"/>
      <c r="F62" s="211"/>
      <c r="G62" s="206">
        <f t="shared" si="9"/>
        <v>0</v>
      </c>
    </row>
    <row r="63" spans="1:7" s="194" customFormat="1" x14ac:dyDescent="0.2">
      <c r="A63" s="195"/>
      <c r="B63" s="195" t="s">
        <v>503</v>
      </c>
      <c r="C63" s="220" t="s">
        <v>504</v>
      </c>
      <c r="D63" s="195"/>
      <c r="E63" s="221"/>
      <c r="F63" s="195"/>
      <c r="G63" s="222">
        <f>SUM(G8:G62)</f>
        <v>0</v>
      </c>
    </row>
    <row r="64" spans="1:7" x14ac:dyDescent="0.2">
      <c r="A64" s="154"/>
      <c r="B64" s="154"/>
      <c r="C64" s="219"/>
      <c r="D64" s="167"/>
      <c r="E64" s="213"/>
      <c r="F64" s="167"/>
      <c r="G64" s="154"/>
    </row>
    <row r="65" spans="1:7" x14ac:dyDescent="0.2">
      <c r="A65" s="154"/>
      <c r="B65" s="154"/>
      <c r="C65" s="154"/>
      <c r="D65" s="154"/>
      <c r="E65" s="161"/>
      <c r="F65" s="154"/>
      <c r="G65" s="154"/>
    </row>
    <row r="66" spans="1:7" x14ac:dyDescent="0.2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stavbení</vt:lpstr>
      <vt:lpstr>200ZT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stavbení'!Názvy_tisku</vt:lpstr>
      <vt:lpstr>'200ZT'!Názvy_tisku</vt:lpstr>
      <vt:lpstr>'410 PS'!Názvy_tisku</vt:lpstr>
      <vt:lpstr>'700 MaR'!Názvy_tisku</vt:lpstr>
      <vt:lpstr>Rekapitulace!Názvy_tisku</vt:lpstr>
      <vt:lpstr>Objednatel</vt:lpstr>
      <vt:lpstr>'100 stavbení'!Oblast_tisku</vt:lpstr>
      <vt:lpstr>'200ZT'!Oblast_tisku</vt:lpstr>
      <vt:lpstr>'410 PS'!Oblast_tisku</vt:lpstr>
      <vt:lpstr>'700 MaR'!Oblast_tisku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'200ZT'!SloupecCC</vt:lpstr>
      <vt:lpstr>'410 PS'!SloupecCC</vt:lpstr>
      <vt:lpstr>'700 MaR'!SloupecCC</vt:lpstr>
      <vt:lpstr>SloupecCC</vt:lpstr>
      <vt:lpstr>'200ZT'!SloupecCisloPol</vt:lpstr>
      <vt:lpstr>'410 PS'!SloupecCisloPol</vt:lpstr>
      <vt:lpstr>'700 MaR'!SloupecCisloPol</vt:lpstr>
      <vt:lpstr>SloupecCisloPol</vt:lpstr>
      <vt:lpstr>'200ZT'!SloupecJC</vt:lpstr>
      <vt:lpstr>'410 PS'!SloupecJC</vt:lpstr>
      <vt:lpstr>'700 MaR'!SloupecJC</vt:lpstr>
      <vt:lpstr>SloupecJC</vt:lpstr>
      <vt:lpstr>'200ZT'!SloupecMJ</vt:lpstr>
      <vt:lpstr>'410 PS'!SloupecMJ</vt:lpstr>
      <vt:lpstr>'700 MaR'!SloupecMJ</vt:lpstr>
      <vt:lpstr>SloupecMJ</vt:lpstr>
      <vt:lpstr>'200ZT'!SloupecMnozstvi</vt:lpstr>
      <vt:lpstr>'410 PS'!SloupecMnozstvi</vt:lpstr>
      <vt:lpstr>'700 MaR'!SloupecMnozstvi</vt:lpstr>
      <vt:lpstr>SloupecMnozstvi</vt:lpstr>
      <vt:lpstr>'200ZT'!SloupecNazPol</vt:lpstr>
      <vt:lpstr>'410 PS'!SloupecNazPol</vt:lpstr>
      <vt:lpstr>'700 MaR'!SloupecNazPol</vt:lpstr>
      <vt:lpstr>SloupecNazPol</vt:lpstr>
      <vt:lpstr>'200ZT'!SloupecPC</vt:lpstr>
      <vt:lpstr>'410 PS'!SloupecPC</vt:lpstr>
      <vt:lpstr>'700 MaR'!SloupecPC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2011-10-07T19:23:40Z</dcterms:created>
  <dcterms:modified xsi:type="dcterms:W3CDTF">2011-11-02T08:03:13Z</dcterms:modified>
</cp:coreProperties>
</file>